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600" windowHeight="11760" activeTab="1"/>
  </bookViews>
  <sheets>
    <sheet name="Eng(Account)" sheetId="1" r:id="rId1"/>
    <sheet name="Kannada(Account)" sheetId="2" r:id="rId2"/>
    <sheet name="Kannada(Tech)" sheetId="4" r:id="rId3"/>
    <sheet name="Eng (Tech)" sheetId="3" r:id="rId4"/>
  </sheets>
  <definedNames>
    <definedName name="_xlnm.Print_Area" localSheetId="3">'Eng (Tech)'!$A$1:$J$204</definedName>
    <definedName name="_xlnm.Print_Area" localSheetId="0">'Eng(Account)'!$A$1:$I$164</definedName>
    <definedName name="_xlnm.Print_Area" localSheetId="1">'Kannada(Account)'!$A$1:$I$148</definedName>
    <definedName name="_xlnm.Print_Area" localSheetId="2">'Kannada(Tech)'!$A$1:$J$189</definedName>
    <definedName name="_xlnm.Print_Titles" localSheetId="3">'Eng (Tech)'!$2:$2</definedName>
    <definedName name="_xlnm.Print_Titles" localSheetId="0">'Eng(Account)'!$2:$2</definedName>
    <definedName name="_xlnm.Print_Titles" localSheetId="1">'Kannada(Account)'!$2:$2</definedName>
    <definedName name="_xlnm.Print_Titles" localSheetId="2">'Kannada(Tech)'!#REF!</definedName>
  </definedNames>
  <calcPr calcId="144525"/>
</workbook>
</file>

<file path=xl/calcChain.xml><?xml version="1.0" encoding="utf-8"?>
<calcChain xmlns="http://schemas.openxmlformats.org/spreadsheetml/2006/main">
  <c r="H127" i="4" l="1"/>
  <c r="E177" i="4"/>
  <c r="E173" i="4"/>
  <c r="E169" i="4"/>
  <c r="E167" i="4"/>
  <c r="E157" i="4"/>
  <c r="E156" i="4"/>
  <c r="E155" i="4"/>
  <c r="E154" i="4"/>
  <c r="E152" i="4"/>
  <c r="E151" i="4"/>
  <c r="E147" i="4"/>
  <c r="E146" i="4"/>
  <c r="E144" i="4"/>
  <c r="E139" i="4"/>
  <c r="E138" i="4"/>
  <c r="E136" i="4"/>
  <c r="E133" i="4"/>
  <c r="E130" i="4"/>
  <c r="E126" i="4"/>
  <c r="E115" i="4"/>
  <c r="E114" i="4"/>
  <c r="E109" i="4"/>
  <c r="E108" i="4"/>
  <c r="E101" i="4"/>
  <c r="E98" i="4"/>
  <c r="E97" i="4"/>
  <c r="E95" i="4"/>
  <c r="E93" i="4"/>
  <c r="E92" i="4"/>
  <c r="E91" i="4"/>
  <c r="E90" i="4"/>
  <c r="E87" i="4"/>
  <c r="E86" i="4"/>
  <c r="E72" i="4"/>
  <c r="E69" i="4"/>
  <c r="E64" i="4"/>
  <c r="E62" i="4"/>
  <c r="E61" i="4"/>
  <c r="E57" i="4"/>
  <c r="E56" i="4"/>
  <c r="E55" i="4"/>
  <c r="E47" i="4"/>
  <c r="E45" i="4"/>
  <c r="E44" i="4"/>
  <c r="E43" i="4"/>
  <c r="E32" i="4"/>
  <c r="E31" i="4"/>
  <c r="E29" i="4"/>
  <c r="E28" i="4"/>
  <c r="E27" i="4"/>
  <c r="E24" i="4"/>
  <c r="E22" i="4"/>
  <c r="E21" i="4"/>
  <c r="E20" i="4"/>
  <c r="E16" i="4"/>
  <c r="E15" i="4"/>
  <c r="E14" i="4"/>
  <c r="E13" i="4"/>
  <c r="E12" i="4"/>
  <c r="E11" i="4"/>
  <c r="E10" i="4"/>
  <c r="E9" i="4"/>
  <c r="E8" i="4"/>
  <c r="E7" i="4"/>
  <c r="E5" i="4"/>
  <c r="E4" i="4"/>
  <c r="E3" i="4"/>
  <c r="E192" i="3"/>
  <c r="E188" i="3"/>
  <c r="E177" i="3"/>
  <c r="E175" i="3"/>
  <c r="E173" i="3"/>
  <c r="E172" i="3"/>
  <c r="E171" i="3"/>
  <c r="E170" i="3"/>
  <c r="E168" i="3"/>
  <c r="E167" i="3"/>
  <c r="E163" i="3"/>
  <c r="E162" i="3"/>
  <c r="E160" i="3"/>
  <c r="E148" i="3"/>
  <c r="E147" i="3"/>
  <c r="E145" i="3"/>
  <c r="E142" i="3"/>
  <c r="E139" i="3"/>
  <c r="E135" i="3"/>
  <c r="E125" i="3"/>
  <c r="E124" i="3"/>
  <c r="E119" i="3"/>
  <c r="E118" i="3"/>
  <c r="E111" i="3"/>
  <c r="E108" i="3"/>
  <c r="E100" i="3"/>
  <c r="E98" i="3"/>
  <c r="E96" i="3"/>
  <c r="E95" i="3"/>
  <c r="E94" i="3"/>
  <c r="E93" i="3"/>
  <c r="E90" i="3"/>
  <c r="E89" i="3"/>
  <c r="E83" i="3"/>
  <c r="E73" i="3"/>
  <c r="E68" i="3"/>
  <c r="E66" i="3"/>
  <c r="E65" i="3"/>
  <c r="E61" i="3"/>
  <c r="E60" i="3"/>
  <c r="E59" i="3"/>
  <c r="E44" i="3"/>
  <c r="E42" i="3"/>
  <c r="E41" i="3"/>
  <c r="E40" i="3"/>
  <c r="E39" i="3"/>
  <c r="E38" i="3"/>
  <c r="E36" i="3"/>
  <c r="E35" i="3"/>
  <c r="E34" i="3"/>
  <c r="E31" i="3"/>
  <c r="E29" i="3"/>
  <c r="E21" i="3"/>
  <c r="E20" i="3"/>
  <c r="E16" i="3"/>
  <c r="E15" i="3"/>
  <c r="E14" i="3"/>
  <c r="E13" i="3"/>
  <c r="E12" i="3"/>
  <c r="E11" i="3"/>
  <c r="E10" i="3"/>
  <c r="E9" i="3"/>
  <c r="E8" i="3"/>
  <c r="E7" i="3"/>
  <c r="E5" i="3"/>
  <c r="E4" i="3"/>
  <c r="E3" i="3"/>
</calcChain>
</file>

<file path=xl/sharedStrings.xml><?xml version="1.0" encoding="utf-8"?>
<sst xmlns="http://schemas.openxmlformats.org/spreadsheetml/2006/main" count="4055" uniqueCount="1165">
  <si>
    <t>Sl. No.</t>
  </si>
  <si>
    <t>Flie No.</t>
  </si>
  <si>
    <t>Subject</t>
  </si>
  <si>
    <t>No. of Pages in the file</t>
  </si>
  <si>
    <t>File transferred date</t>
  </si>
  <si>
    <t>File disposed date</t>
  </si>
  <si>
    <t>Remarks</t>
  </si>
  <si>
    <t>TF1</t>
  </si>
  <si>
    <t>MD's Correspondence</t>
  </si>
  <si>
    <t>-</t>
  </si>
  <si>
    <t>TF2</t>
  </si>
  <si>
    <t>DT's Correspondence &amp; GM HRD</t>
  </si>
  <si>
    <t>TF3</t>
  </si>
  <si>
    <t>CE CP Correspondence</t>
  </si>
  <si>
    <t>TF4</t>
  </si>
  <si>
    <t>FA Correspondence</t>
  </si>
  <si>
    <t>TF5</t>
  </si>
  <si>
    <t>CE Ballari Zone Correspondence</t>
  </si>
  <si>
    <t>TF6</t>
  </si>
  <si>
    <t>SE MMP Correspondence</t>
  </si>
  <si>
    <t>TF7</t>
  </si>
  <si>
    <t>SEE/MRT/LDC/Kalaburagi Correspondence/EE MRT</t>
  </si>
  <si>
    <t>TF8</t>
  </si>
  <si>
    <t>KPCL Correspondence</t>
  </si>
  <si>
    <t>TF9</t>
  </si>
  <si>
    <t>KPTCL Correspondence/TL&amp;SS</t>
  </si>
  <si>
    <t>TF10</t>
  </si>
  <si>
    <t>Circulars/OM</t>
  </si>
  <si>
    <t>TF11</t>
  </si>
  <si>
    <t>KERC Ammendments/Circulars/Regulatory others Ammendments</t>
  </si>
  <si>
    <t>TF12</t>
  </si>
  <si>
    <t>EE O&amp;M Gangavathi Correspondence</t>
  </si>
  <si>
    <t>TF13</t>
  </si>
  <si>
    <t>EE O&amp;M Koppal Correspondence</t>
  </si>
  <si>
    <t>TF14</t>
  </si>
  <si>
    <t>EE C&amp;M Koppal Correspondence</t>
  </si>
  <si>
    <t>TF15</t>
  </si>
  <si>
    <t>Other Division Correspondence/D.C Office</t>
  </si>
  <si>
    <t>TF16</t>
  </si>
  <si>
    <t>Other Circle Correspondence</t>
  </si>
  <si>
    <t>TF17</t>
  </si>
  <si>
    <t>MIS</t>
  </si>
  <si>
    <t>TF18</t>
  </si>
  <si>
    <t>Meeting Notice/Proceedings/Compliance reports</t>
  </si>
  <si>
    <t>TF19</t>
  </si>
  <si>
    <t>MSB/EHT additional &amp; Reduction of load</t>
  </si>
  <si>
    <t>TF20</t>
  </si>
  <si>
    <t>Layouts</t>
  </si>
  <si>
    <t>TF21</t>
  </si>
  <si>
    <t>Statistical information</t>
  </si>
  <si>
    <t>TF22</t>
  </si>
  <si>
    <t>HTR/Audit short claim</t>
  </si>
  <si>
    <t>TF23</t>
  </si>
  <si>
    <t>LTR</t>
  </si>
  <si>
    <t>TF24</t>
  </si>
  <si>
    <t>SR Rates committee meeting</t>
  </si>
  <si>
    <t>TF25</t>
  </si>
  <si>
    <t>Link lines, E&amp;1 Estimates/Service connection/SI works/DCW works</t>
  </si>
  <si>
    <t>TF26</t>
  </si>
  <si>
    <t>Tenders and Awards/Work award</t>
  </si>
  <si>
    <t>TF27</t>
  </si>
  <si>
    <t>GKS Correspondence-SC/ST/KMDC/KBDC</t>
  </si>
  <si>
    <t>TF28</t>
  </si>
  <si>
    <t>WW/SL Correspondence</t>
  </si>
  <si>
    <t>TF29</t>
  </si>
  <si>
    <t>Civil Correspondence</t>
  </si>
  <si>
    <t>TF30</t>
  </si>
  <si>
    <t>Inter face readings, T&amp;D &amp; ATC losses/DTC Energy Audit</t>
  </si>
  <si>
    <t>TF31</t>
  </si>
  <si>
    <t>DO letters/Notice-issued/replies/pending CR's</t>
  </si>
  <si>
    <t>TF32</t>
  </si>
  <si>
    <t xml:space="preserve">Labour award/Work award/DWA/Labour bills </t>
  </si>
  <si>
    <t>TF33</t>
  </si>
  <si>
    <t>Purchase orders/enquiry</t>
  </si>
  <si>
    <t>TF34</t>
  </si>
  <si>
    <t>Miscellaneous &amp; Technical sanction/SEW/DCW Works</t>
  </si>
  <si>
    <t>TF35</t>
  </si>
  <si>
    <t xml:space="preserve">PO's of Corporate off/Chief off, Dispatch Inst. &amp; Vendor approval </t>
  </si>
  <si>
    <t>TF36</t>
  </si>
  <si>
    <t>Establishment</t>
  </si>
  <si>
    <t>TF37</t>
  </si>
  <si>
    <t>Tentative tour Programme</t>
  </si>
  <si>
    <t>TF38</t>
  </si>
  <si>
    <t>Works Unit correspondence/DWU</t>
  </si>
  <si>
    <t>TF39</t>
  </si>
  <si>
    <t>Vidhyut adalat</t>
  </si>
  <si>
    <t>TF40</t>
  </si>
  <si>
    <t>RGGVY Correspondencce</t>
  </si>
  <si>
    <t>TF41</t>
  </si>
  <si>
    <t>ABB Correspondence/Omine gate</t>
  </si>
  <si>
    <t>TF42</t>
  </si>
  <si>
    <t>Single window Agency</t>
  </si>
  <si>
    <t>TF43</t>
  </si>
  <si>
    <t>Power sanction/Certificate</t>
  </si>
  <si>
    <t>TF44</t>
  </si>
  <si>
    <t>Requirement of materials/Material Procurments</t>
  </si>
  <si>
    <t>TF45</t>
  </si>
  <si>
    <t>Vehicles</t>
  </si>
  <si>
    <t>TF46</t>
  </si>
  <si>
    <t>Delay condonation/Variation statement</t>
  </si>
  <si>
    <t>TF47</t>
  </si>
  <si>
    <t>Bench mark parameters</t>
  </si>
  <si>
    <t>TF48</t>
  </si>
  <si>
    <t>Daily energyallocation/Wheeling/IPP/CPP/Energy Audit</t>
  </si>
  <si>
    <t>TF49</t>
  </si>
  <si>
    <t>Nirantara Jyothi Correspondence</t>
  </si>
  <si>
    <t>TF50</t>
  </si>
  <si>
    <t>EE MRT Ballari Correspondence/AEE MRT Koppal</t>
  </si>
  <si>
    <t>TF51</t>
  </si>
  <si>
    <t>Selection of best Employee</t>
  </si>
  <si>
    <t>TF52</t>
  </si>
  <si>
    <t>Transformers failure &amp; Repairs works/Oil recovery/DILMS</t>
  </si>
  <si>
    <t>TF52(A)</t>
  </si>
  <si>
    <t>Failed, Replaced &amp; Balanced TR'S (Daily)</t>
  </si>
  <si>
    <t>TF53</t>
  </si>
  <si>
    <t>DTC-tagging/Synchronize/Audit/Audit short claim/Mobile No. tagging</t>
  </si>
  <si>
    <t>TF54</t>
  </si>
  <si>
    <t>Rehabilitation works</t>
  </si>
  <si>
    <t>TF55</t>
  </si>
  <si>
    <t>Ring fencing &amp; RLMS</t>
  </si>
  <si>
    <t>TF56</t>
  </si>
  <si>
    <t>Metering-BJ/KJ, IP set, DTC &amp; Street light, DC/MNR</t>
  </si>
  <si>
    <t>TF57</t>
  </si>
  <si>
    <t>HVDS Correspondence</t>
  </si>
  <si>
    <t>TF58</t>
  </si>
  <si>
    <t>Station peak load &amp; interruptions statement/Feeder rippairs</t>
  </si>
  <si>
    <t>TF59</t>
  </si>
  <si>
    <t>PTCC approvals &amp; correspondence/TCCM</t>
  </si>
  <si>
    <t>TF59(A)</t>
  </si>
  <si>
    <t>Communication/TV Cables</t>
  </si>
  <si>
    <t>TF60</t>
  </si>
  <si>
    <t>Theft, pilferage &amp; Mis use of power &amp; Circulars</t>
  </si>
  <si>
    <t>TF61</t>
  </si>
  <si>
    <t>Sports</t>
  </si>
  <si>
    <t>TF62</t>
  </si>
  <si>
    <t>SCADA</t>
  </si>
  <si>
    <t>TF63</t>
  </si>
  <si>
    <t>APDRP-11</t>
  </si>
  <si>
    <t>TF64</t>
  </si>
  <si>
    <t>RAPDRP PART-B/ IPDS</t>
  </si>
  <si>
    <t>TF65</t>
  </si>
  <si>
    <t>Augmentation of 33/11KV lines/ New station</t>
  </si>
  <si>
    <t>TF66</t>
  </si>
  <si>
    <t>Load shedding &amp; Load management</t>
  </si>
  <si>
    <t>TF67</t>
  </si>
  <si>
    <t>Partial urn-Key Awards/T.T.K</t>
  </si>
  <si>
    <t>TF68</t>
  </si>
  <si>
    <t>Shift duties &amp; Awards</t>
  </si>
  <si>
    <t>TF69</t>
  </si>
  <si>
    <t>Vigilance correspondence</t>
  </si>
  <si>
    <t>TF70</t>
  </si>
  <si>
    <t>Complaints</t>
  </si>
  <si>
    <t>TF71</t>
  </si>
  <si>
    <t>RTI Act</t>
  </si>
  <si>
    <t>TF72</t>
  </si>
  <si>
    <t>Power research &amp; Development committee</t>
  </si>
  <si>
    <t>TF73</t>
  </si>
  <si>
    <t>LEC's correspondence/LOI correspondence/DWA</t>
  </si>
  <si>
    <t>TF74</t>
  </si>
  <si>
    <t>Estimate of water works &amp; GKS</t>
  </si>
  <si>
    <t>TF75</t>
  </si>
  <si>
    <t>Budget/Grants/Civil Budget</t>
  </si>
  <si>
    <t>TF76</t>
  </si>
  <si>
    <t>Material allotment/Utilization/Supplyof materials</t>
  </si>
  <si>
    <t>TF77</t>
  </si>
  <si>
    <t>Reconductoring works</t>
  </si>
  <si>
    <t>TF78</t>
  </si>
  <si>
    <t>Technical sanction from CE BLZ &amp; OM, LO1 issued</t>
  </si>
  <si>
    <t>TF79</t>
  </si>
  <si>
    <t>LA Question</t>
  </si>
  <si>
    <t>TF80</t>
  </si>
  <si>
    <t>Un Authorised IP Sets</t>
  </si>
  <si>
    <t>TF81</t>
  </si>
  <si>
    <t>Store/stock statements/store inventory</t>
  </si>
  <si>
    <t>TF82</t>
  </si>
  <si>
    <t>Revenue-N-soft/Infoses</t>
  </si>
  <si>
    <t>TF83</t>
  </si>
  <si>
    <t>KDP correspondence</t>
  </si>
  <si>
    <t>TF84</t>
  </si>
  <si>
    <t>Natural calamity (Wind, Rain &amp; Lightening)</t>
  </si>
  <si>
    <t>TF85</t>
  </si>
  <si>
    <t>Creating Circle office for Koppal &amp; Gangavathi Divisions</t>
  </si>
  <si>
    <t>TF86</t>
  </si>
  <si>
    <t>TAQC</t>
  </si>
  <si>
    <t>TF87</t>
  </si>
  <si>
    <t>Man power-Out source</t>
  </si>
  <si>
    <t>TF88</t>
  </si>
  <si>
    <t>Hazardous locations</t>
  </si>
  <si>
    <t>TF89</t>
  </si>
  <si>
    <t>Strikes/Notice</t>
  </si>
  <si>
    <t>TF90</t>
  </si>
  <si>
    <t>Appeals</t>
  </si>
  <si>
    <t>TF91</t>
  </si>
  <si>
    <t>Dept.Enquiry</t>
  </si>
  <si>
    <t>TF92</t>
  </si>
  <si>
    <t>LIS correspondence</t>
  </si>
  <si>
    <t>TF93</t>
  </si>
  <si>
    <t>Transformer repair centre</t>
  </si>
  <si>
    <t>TF94</t>
  </si>
  <si>
    <t>Stores transaction correspondence</t>
  </si>
  <si>
    <t>TF95</t>
  </si>
  <si>
    <t>Sheegra samparka yojane-SSY</t>
  </si>
  <si>
    <t>TF96</t>
  </si>
  <si>
    <t>Allotment of Technical sanction numbers</t>
  </si>
  <si>
    <t>TF97</t>
  </si>
  <si>
    <t>Black listing correspondence</t>
  </si>
  <si>
    <t>TF98</t>
  </si>
  <si>
    <t>Audit of Transformer Oil/Energy audit/Allotment of Oil</t>
  </si>
  <si>
    <t>TF99</t>
  </si>
  <si>
    <t>TRM Correspondence</t>
  </si>
  <si>
    <t>TF100</t>
  </si>
  <si>
    <t>Vendor Approval correspondence</t>
  </si>
  <si>
    <t>TF101</t>
  </si>
  <si>
    <t>TOD Energy meters correspondence</t>
  </si>
  <si>
    <t>TF102</t>
  </si>
  <si>
    <t>Pole progress correspondence</t>
  </si>
  <si>
    <t>TF103</t>
  </si>
  <si>
    <t>Mis sent letters</t>
  </si>
  <si>
    <t>TF104</t>
  </si>
  <si>
    <t>Reliability index &amp; performance parameter</t>
  </si>
  <si>
    <t>TF105</t>
  </si>
  <si>
    <t>Belaku yojane/Solar lantern/Street light</t>
  </si>
  <si>
    <t>TF106</t>
  </si>
  <si>
    <t>DDUGJY</t>
  </si>
  <si>
    <t>TF107</t>
  </si>
  <si>
    <t>APR's</t>
  </si>
  <si>
    <t>TF108A</t>
  </si>
  <si>
    <t>Solatium paid details</t>
  </si>
  <si>
    <t>TF108B</t>
  </si>
  <si>
    <t>Accidents/Deputy Electrical Inspecterate report</t>
  </si>
  <si>
    <t>TF109</t>
  </si>
  <si>
    <t>TF110</t>
  </si>
  <si>
    <t>Formats</t>
  </si>
  <si>
    <t>TF111</t>
  </si>
  <si>
    <t>News paper cuttings</t>
  </si>
  <si>
    <t>TF112</t>
  </si>
  <si>
    <t>Miscellanceous</t>
  </si>
  <si>
    <t>TF113</t>
  </si>
  <si>
    <t>SDP works</t>
  </si>
  <si>
    <t>TF114</t>
  </si>
  <si>
    <t>SEW/DCW works-shifting of village electrification</t>
  </si>
  <si>
    <t>TF115A</t>
  </si>
  <si>
    <t>Sub Committees-Jana Samparka Sabhe/Salaha samithi</t>
  </si>
  <si>
    <t>TF115B</t>
  </si>
  <si>
    <t>Sub Committees-District Electricity consultative committee/CIM</t>
  </si>
  <si>
    <t>TF115C</t>
  </si>
  <si>
    <t>Sub Committees-MLA/MLC</t>
  </si>
  <si>
    <t>TF116</t>
  </si>
  <si>
    <t>Suspensions/Dismissal/Termination/Promotion</t>
  </si>
  <si>
    <t>TF117</t>
  </si>
  <si>
    <t>Power supply arrangement-Jatras/festivals/Temp</t>
  </si>
  <si>
    <t>TF118</t>
  </si>
  <si>
    <t>SCP/TSP Works</t>
  </si>
  <si>
    <t>TF119</t>
  </si>
  <si>
    <t>Duty report/Relief/Retirement/VR/Assests &amp; Liabilities/ CL</t>
  </si>
  <si>
    <t>TF120</t>
  </si>
  <si>
    <t>Predominent IP set feeding DTC</t>
  </si>
  <si>
    <t>TF121</t>
  </si>
  <si>
    <t>T&amp;P/Scrap materials Approvals</t>
  </si>
  <si>
    <t>TF122</t>
  </si>
  <si>
    <t>TBHES</t>
  </si>
  <si>
    <t>TF123</t>
  </si>
  <si>
    <t>Idle lines/Feeder/Over load feeders</t>
  </si>
  <si>
    <t>TF124</t>
  </si>
  <si>
    <t>SRPTV-Correspondence/ SOLAR</t>
  </si>
  <si>
    <t>TF125</t>
  </si>
  <si>
    <t>Electrical Inspectorate Correspondence</t>
  </si>
  <si>
    <t>TF126</t>
  </si>
  <si>
    <t>CGRF (Consumer grivience redressal forum)</t>
  </si>
  <si>
    <t>TF127</t>
  </si>
  <si>
    <t>Ujwal Discoms Assurence Yojana (UDAYA)</t>
  </si>
  <si>
    <t>TF128</t>
  </si>
  <si>
    <t>Urban Jyothi Abhiyan (URJA)</t>
  </si>
  <si>
    <t>TF129</t>
  </si>
  <si>
    <t>ACB (Anti curruption Bureu)</t>
  </si>
  <si>
    <t>TF130</t>
  </si>
  <si>
    <t>N-Soft/BCITS Correspondence</t>
  </si>
  <si>
    <t>TF131</t>
  </si>
  <si>
    <t>SOP (Standard of Performance)</t>
  </si>
  <si>
    <t>TF132</t>
  </si>
  <si>
    <t>Consumer compliant register/Redresses/Pending details</t>
  </si>
  <si>
    <t>TF133</t>
  </si>
  <si>
    <t>CSTEP (Center for study of science, technology and policy)</t>
  </si>
  <si>
    <t>TF134</t>
  </si>
  <si>
    <t>CM Dash board</t>
  </si>
  <si>
    <t>TF135</t>
  </si>
  <si>
    <t>KHB</t>
  </si>
  <si>
    <t>TF136</t>
  </si>
  <si>
    <t>Soubhagya Scheme</t>
  </si>
  <si>
    <t>TF137</t>
  </si>
  <si>
    <t>Gram swaraj Abhiyaan</t>
  </si>
  <si>
    <t>TF138</t>
  </si>
  <si>
    <t>RT Circle office</t>
  </si>
  <si>
    <t>TF139</t>
  </si>
  <si>
    <t>Prudence Check</t>
  </si>
  <si>
    <t>TF140</t>
  </si>
  <si>
    <t>DSM</t>
  </si>
  <si>
    <t>TF141</t>
  </si>
  <si>
    <t>Unique Feeder code</t>
  </si>
  <si>
    <t>Not disposed</t>
  </si>
  <si>
    <t>Lok Adalat/ SAKALA</t>
  </si>
  <si>
    <t>FY- 2019-20 (Technical File details)</t>
  </si>
  <si>
    <t>26.03.2019</t>
  </si>
  <si>
    <t>28.01.2019</t>
  </si>
  <si>
    <t>03.04.2019</t>
  </si>
  <si>
    <t>04.04.2019</t>
  </si>
  <si>
    <t>16.03.2020</t>
  </si>
  <si>
    <t>23.01.2020</t>
  </si>
  <si>
    <t>11.04.2019</t>
  </si>
  <si>
    <t>24.03.2020</t>
  </si>
  <si>
    <t>12.04.2019</t>
  </si>
  <si>
    <t>17.03.2020</t>
  </si>
  <si>
    <t>27.03.2020</t>
  </si>
  <si>
    <t>07.02.2020</t>
  </si>
  <si>
    <t>18.03.2020</t>
  </si>
  <si>
    <t>04.06.2019</t>
  </si>
  <si>
    <t>11.03.2020</t>
  </si>
  <si>
    <t>13.05.2019</t>
  </si>
  <si>
    <t>02.04.2019</t>
  </si>
  <si>
    <t>26.03.2020</t>
  </si>
  <si>
    <t>04.03.2020</t>
  </si>
  <si>
    <t>21.05.2019</t>
  </si>
  <si>
    <t>20.05.2019</t>
  </si>
  <si>
    <t>02.01.2020</t>
  </si>
  <si>
    <t>31.05.2019</t>
  </si>
  <si>
    <t>15.10.2019</t>
  </si>
  <si>
    <t>31.03.2019</t>
  </si>
  <si>
    <t>26.04.2019</t>
  </si>
  <si>
    <t>10.03.2020</t>
  </si>
  <si>
    <t>30.03.2019</t>
  </si>
  <si>
    <t>28.03.2019</t>
  </si>
  <si>
    <t>03.02.2020</t>
  </si>
  <si>
    <t>28.08.2019</t>
  </si>
  <si>
    <t>05.09.2019</t>
  </si>
  <si>
    <t>23.05.2019</t>
  </si>
  <si>
    <t>31.12.2019</t>
  </si>
  <si>
    <t>05.04.2019</t>
  </si>
  <si>
    <t>20.03.2020</t>
  </si>
  <si>
    <t>13.03.2020</t>
  </si>
  <si>
    <t>10.05.2019</t>
  </si>
  <si>
    <t>10.07.2019</t>
  </si>
  <si>
    <t>29.04.2019</t>
  </si>
  <si>
    <t>17.02.2020</t>
  </si>
  <si>
    <t>27.03.2019</t>
  </si>
  <si>
    <t>12.03.2020</t>
  </si>
  <si>
    <t>29.03.2019</t>
  </si>
  <si>
    <t>31.10.2019</t>
  </si>
  <si>
    <t>08.11.2019</t>
  </si>
  <si>
    <t>09.03.2020</t>
  </si>
  <si>
    <t>01</t>
  </si>
  <si>
    <t>03</t>
  </si>
  <si>
    <t>02</t>
  </si>
  <si>
    <t>21.09.2019</t>
  </si>
  <si>
    <t>23.08.2019</t>
  </si>
  <si>
    <t>01.01.2020</t>
  </si>
  <si>
    <t>28.01.2020</t>
  </si>
  <si>
    <t>15.04.2019</t>
  </si>
  <si>
    <t>20.02.2020</t>
  </si>
  <si>
    <t>16.10.2019</t>
  </si>
  <si>
    <t>05.03.2020</t>
  </si>
  <si>
    <t>16.05.2019</t>
  </si>
  <si>
    <t>21.03.2020</t>
  </si>
  <si>
    <t>03.07.2019</t>
  </si>
  <si>
    <t>27.02.2020</t>
  </si>
  <si>
    <t>07.01.2020</t>
  </si>
  <si>
    <t>05.11.2020</t>
  </si>
  <si>
    <t>17.07.2019</t>
  </si>
  <si>
    <t>24.05.2019</t>
  </si>
  <si>
    <t>29.06.2019</t>
  </si>
  <si>
    <t>22.01.2020</t>
  </si>
  <si>
    <t>19.03.2020</t>
  </si>
  <si>
    <t>30.09.2019</t>
  </si>
  <si>
    <t>08.08.2019</t>
  </si>
  <si>
    <t>04</t>
  </si>
  <si>
    <t>14.10.2019</t>
  </si>
  <si>
    <t>16.01.2020</t>
  </si>
  <si>
    <t>06.05.2019</t>
  </si>
  <si>
    <t>14.05.2019</t>
  </si>
  <si>
    <t>19.08.2019</t>
  </si>
  <si>
    <t>13.08.2019</t>
  </si>
  <si>
    <t>26.02.2020</t>
  </si>
  <si>
    <t>02.03.2019</t>
  </si>
  <si>
    <t>30.03.2020</t>
  </si>
  <si>
    <t>28.11.2019</t>
  </si>
  <si>
    <t>04.12.2019</t>
  </si>
  <si>
    <t>29.08.2019</t>
  </si>
  <si>
    <t>30.08.2019</t>
  </si>
  <si>
    <t>11.09.2019</t>
  </si>
  <si>
    <t>02.08.2019</t>
  </si>
  <si>
    <t>27.04.2019</t>
  </si>
  <si>
    <t>12.05.2019</t>
  </si>
  <si>
    <t>13.12.2019</t>
  </si>
  <si>
    <t>17.12.2019</t>
  </si>
  <si>
    <t>PÀæ.¸ÀA</t>
  </si>
  <si>
    <t>PÀqÀvÀ ¸ÀASÉå</t>
  </si>
  <si>
    <t>«µÀAiÀÄ</t>
  </si>
  <si>
    <t>PÀqÀvÀzÀ°ègÀÄªÀ ¥ÀÄlUÀ¼À  ¸ÀASÉå</t>
  </si>
  <si>
    <t>PÀqÀvÀ ªÀVðPÀgÀt</t>
  </si>
  <si>
    <t xml:space="preserve">PÀqÀvÀ £Á±ÀUÉÆÃ½¹zÀ ¢£ÁAPÀ </t>
  </si>
  <si>
    <t>µÀgÁ</t>
  </si>
  <si>
    <t>07</t>
  </si>
  <si>
    <t>06</t>
  </si>
  <si>
    <t>08</t>
  </si>
  <si>
    <t>05</t>
  </si>
  <si>
    <t>r.n¸ï ¥ÀvÀæªÀåªÀºÁgÀ</t>
  </si>
  <si>
    <t>J¥sï.J ¥ÀvÀæªÀåªÀºÁgÀ</t>
  </si>
  <si>
    <t>J¸ï.E.E./JADgïn/J¯ï.r.¹/PÀ®§ÄgÀV gÀªÀgÀ ¥ÀvÀæªÀåªÀºÁgÀ</t>
  </si>
  <si>
    <t>PÉ.¦.n.¹.J¯ï. ¥ÀvÀæªÀåªÀºÁgÀ</t>
  </si>
  <si>
    <t>PÉ.¦.¹.J¯ï. ¥ÀvÀæªÀåªÀºÁgÀ</t>
  </si>
  <si>
    <t>ªÀÄÄRå C©üAiÀÄAvÀgÀgÀÄ(«), §¼Áîj gÀªÀgÀ ¥ÀvÀæªÀåªÀºÁgÀ</t>
  </si>
  <si>
    <t>ªÀÄÄRå C©üAiÀÄAvÀgÀgÀÄ(«), PÀ®§ÄgÀV ¥ÀvÀæªÀåªÀºÁgÀ</t>
  </si>
  <si>
    <t>ªÀåªÀ¸ÁÜ¥ÀPÀ ¤zÉÃð±ÀPÀ gÀªÀgÀ ¥ÀvÀæªÀåªÀºÁgÀ</t>
  </si>
  <si>
    <t>J¸ï.E. JAJA¦ gÀªÀgÀ ¥ÀvÀæªÀåªÀºÁgÀ</t>
  </si>
  <si>
    <t>PÉ.E.Dgï.¹. wzÀÄÝ¥Àr/¸ÀÄvÉÆÛÃ¯ÉUÀ¼ÀÄ/¤AiÀÄAvÀæPÀ/EvÀgÉ</t>
  </si>
  <si>
    <t>¸ÀÄvÉÆÛÃ¯ÉUÀ¼ÀÄ/C¢üPÀÈvÀ ªÀÄ£À« ¥ÀvÀæªÀåªÀºÁgÀ</t>
  </si>
  <si>
    <t>PÁAiÀÄð¤ªÁðºÀPÀ C©üAiÀÄAvÀgÀgÀÄ(«), PÁ&amp;¥Á «¨sÁUÀ UÀAUÁªÀw gÀªÀgÀ ¥ÀvÀæªÀåªÀºÁgÀ</t>
  </si>
  <si>
    <t>PÁAiÀÄð¤ªÁðºÀPÀ C©üAiÀÄAvÀgÀgÀÄ(«), PÁ&amp;¥Á «¨sÁUÀ PÉÆ¥Àà¼À gÀªÀgÀ ¥ÀvÀæªÀåªÀºÁgÀ</t>
  </si>
  <si>
    <t>PÁAiÀÄð¤ªÁðºÀPÀ C©üAiÀÄAvÀgÀgÀÄ(«), ¤&amp;¤ «¨sÁUÀ PÉÆ¥Àà¼À gÀªÀgÀ ¥ÀvÀæªÀåªÀºÁgÀ</t>
  </si>
  <si>
    <t>EvÀgÉ «¨sÁUÀUÀ¼À ¥ÀvÀæªÀåªÀºÁgÀ</t>
  </si>
  <si>
    <t>EvÀgÉ ªÀÈvÀÛ PÀbÉÃj ¥ÀvÀæªÀåªÀºÁgÀ/ f¯ÁèzsÀåPÀëgÀ PÁAiÀiÁð®AiÀÄzÀ ¥ÀvÀæªÀåªÀºÁgÀ</t>
  </si>
  <si>
    <t>JA.L.J¸ï.</t>
  </si>
  <si>
    <t>¸À¨sÉ/«ZÁgÀuÉ/C£ÀÄ¸ÀgÀuÁ ªÀgÀ¢</t>
  </si>
  <si>
    <t>¯ÉÃOmï</t>
  </si>
  <si>
    <t>CAQCA±ÀUÀ¼À ªÀiÁ»w</t>
  </si>
  <si>
    <t>ºÉZï.n.Dgï</t>
  </si>
  <si>
    <t>J¯ï.n.Dgï</t>
  </si>
  <si>
    <t>J¸ï.Dgï. zÀgÀUÀ¼À ¸À«Äw ¸À¨sÉ</t>
  </si>
  <si>
    <t>°APï ¯ÉÊ£ï/ E&amp;1 CAzÁdÄ/¸ÀA¥ÀPÀð ¸ÉÃªÉ/J¸ï.L ªÀPïìð/r.¹.qÀ§Æèöå ªÀPïìð</t>
  </si>
  <si>
    <t>mÉAqÀgïì ªÀÄvÀÄÛ ªÀPïð CªÁqïð</t>
  </si>
  <si>
    <t>f.PÉ.J¸ï. ¥ÀvÀæªÀåªÀºÁgÀ J¸ï.¹/J¸ï.n/PÉ.JªÀiï.r.¹/PÉ.©.r.¹</t>
  </si>
  <si>
    <t>16.11.2019</t>
  </si>
  <si>
    <t>25.02.2020</t>
  </si>
  <si>
    <t>22.04.2019</t>
  </si>
  <si>
    <t>11.12.2019</t>
  </si>
  <si>
    <t>20.04.2019</t>
  </si>
  <si>
    <t>01.02.2020</t>
  </si>
  <si>
    <t>14.03.2019</t>
  </si>
  <si>
    <t>13.02.2020</t>
  </si>
  <si>
    <t>23.03.2020</t>
  </si>
  <si>
    <t>25.04.2019</t>
  </si>
  <si>
    <t>17.01.2020</t>
  </si>
  <si>
    <t>01.04.2019</t>
  </si>
  <si>
    <t>07.06.2019</t>
  </si>
  <si>
    <t>03.03.2020</t>
  </si>
  <si>
    <t>03.10.2019</t>
  </si>
  <si>
    <t>18.05.2019</t>
  </si>
  <si>
    <t>JA.J¸ï.©°ØAUï/F.ºÉZï.n ºÉZÀÄÑªÀj ªÀÄvÀÄÛ PÀrvÀ</t>
  </si>
  <si>
    <t>Total Pages</t>
  </si>
  <si>
    <t>124 + 116</t>
  </si>
  <si>
    <t>45 + 127</t>
  </si>
  <si>
    <t>202 + 241</t>
  </si>
  <si>
    <t>07 + 03</t>
  </si>
  <si>
    <t>135 + 165</t>
  </si>
  <si>
    <t>102 + 84</t>
  </si>
  <si>
    <t>50 + 11</t>
  </si>
  <si>
    <t>27 + 21</t>
  </si>
  <si>
    <t>77 + 27</t>
  </si>
  <si>
    <t>146 + 57</t>
  </si>
  <si>
    <t>35 + 49</t>
  </si>
  <si>
    <t>176 + 189</t>
  </si>
  <si>
    <t>248 + 248</t>
  </si>
  <si>
    <t>510 + 428</t>
  </si>
  <si>
    <t>06 + Nil</t>
  </si>
  <si>
    <t>47 + Nil</t>
  </si>
  <si>
    <t>05 + 15</t>
  </si>
  <si>
    <t>103 + 154</t>
  </si>
  <si>
    <t>582 + 527</t>
  </si>
  <si>
    <t>256 + 355</t>
  </si>
  <si>
    <t>Nil</t>
  </si>
  <si>
    <t>79 + 225</t>
  </si>
  <si>
    <t>01 + Nil</t>
  </si>
  <si>
    <t>15 + 01</t>
  </si>
  <si>
    <t>171 + 244</t>
  </si>
  <si>
    <t>63 + 50</t>
  </si>
  <si>
    <t>172 + 229</t>
  </si>
  <si>
    <t>19 + 03</t>
  </si>
  <si>
    <t>217 + 219</t>
  </si>
  <si>
    <t>12 + 20</t>
  </si>
  <si>
    <t>28 + 33</t>
  </si>
  <si>
    <t>144 + 354</t>
  </si>
  <si>
    <t>37 + 95</t>
  </si>
  <si>
    <t>06 + 02</t>
  </si>
  <si>
    <t>29 + 12</t>
  </si>
  <si>
    <t>31 + 01</t>
  </si>
  <si>
    <t>12 + Nil</t>
  </si>
  <si>
    <t>38 + 06</t>
  </si>
  <si>
    <t>04 + Nil</t>
  </si>
  <si>
    <t>27 + Nil</t>
  </si>
  <si>
    <t>02 + 09</t>
  </si>
  <si>
    <t>108 + 130</t>
  </si>
  <si>
    <t>81 + 363</t>
  </si>
  <si>
    <t>280 + 356</t>
  </si>
  <si>
    <t>107 + 95</t>
  </si>
  <si>
    <t>02 + Nil</t>
  </si>
  <si>
    <t>87 + 25</t>
  </si>
  <si>
    <t>78 + 71</t>
  </si>
  <si>
    <t>138 + 88</t>
  </si>
  <si>
    <t>52 + Nil</t>
  </si>
  <si>
    <t>58 + 02</t>
  </si>
  <si>
    <t>173 + Nil</t>
  </si>
  <si>
    <t>102 + 19</t>
  </si>
  <si>
    <t>77 + 02</t>
  </si>
  <si>
    <t>171 + 42</t>
  </si>
  <si>
    <t>04 + 03</t>
  </si>
  <si>
    <t>05 + Nil</t>
  </si>
  <si>
    <t>05 + 01</t>
  </si>
  <si>
    <t>27 + 02</t>
  </si>
  <si>
    <t>17 + 03</t>
  </si>
  <si>
    <t>105 + 117</t>
  </si>
  <si>
    <t>45 + 74</t>
  </si>
  <si>
    <t>79 + 08</t>
  </si>
  <si>
    <t>10 + Nil</t>
  </si>
  <si>
    <t>438 + 221</t>
  </si>
  <si>
    <t>49 + 79</t>
  </si>
  <si>
    <t>48 + 11</t>
  </si>
  <si>
    <t>254 + 263</t>
  </si>
  <si>
    <t>07 + Nil</t>
  </si>
  <si>
    <t>77 + 12</t>
  </si>
  <si>
    <t>125 + 160</t>
  </si>
  <si>
    <t>143 + 34</t>
  </si>
  <si>
    <t>27 + 01</t>
  </si>
  <si>
    <t>04 + 02</t>
  </si>
  <si>
    <t>66 + 79</t>
  </si>
  <si>
    <t>10 + 58</t>
  </si>
  <si>
    <t>69 + 02</t>
  </si>
  <si>
    <t>15 + 07</t>
  </si>
  <si>
    <t>02 + 04</t>
  </si>
  <si>
    <t>15 + Nil</t>
  </si>
  <si>
    <t>32 + Nil</t>
  </si>
  <si>
    <t>68 + 131</t>
  </si>
  <si>
    <t>113 + 57</t>
  </si>
  <si>
    <t>06 + 113</t>
  </si>
  <si>
    <t>46 + Nil</t>
  </si>
  <si>
    <t>19 + Nil</t>
  </si>
  <si>
    <t>40 + Nil</t>
  </si>
  <si>
    <t>23 + 92</t>
  </si>
  <si>
    <t>38 + 25</t>
  </si>
  <si>
    <t>25 + Nil</t>
  </si>
  <si>
    <t xml:space="preserve"> 35 + 28</t>
  </si>
  <si>
    <t>34 + Nil</t>
  </si>
  <si>
    <t>03 + Nil</t>
  </si>
  <si>
    <t>29 + 21</t>
  </si>
  <si>
    <t>56 + 34</t>
  </si>
  <si>
    <t>10 + 05</t>
  </si>
  <si>
    <t>146 + 82</t>
  </si>
  <si>
    <t>176 + 50</t>
  </si>
  <si>
    <t>93 + 360</t>
  </si>
  <si>
    <t>21 + 07</t>
  </si>
  <si>
    <t>02 + 02</t>
  </si>
  <si>
    <t>25</t>
  </si>
  <si>
    <t>51 + 15</t>
  </si>
  <si>
    <t>46 + 01</t>
  </si>
  <si>
    <t>140 + 28</t>
  </si>
  <si>
    <t>138 + 76</t>
  </si>
  <si>
    <t>36</t>
  </si>
  <si>
    <t>36 + Nil</t>
  </si>
  <si>
    <t>05 + 02</t>
  </si>
  <si>
    <t>14</t>
  </si>
  <si>
    <t>14 + Nil</t>
  </si>
  <si>
    <t>19 + 20</t>
  </si>
  <si>
    <t>23 + 44</t>
  </si>
  <si>
    <t>94 + 77</t>
  </si>
  <si>
    <t>74 + 14</t>
  </si>
  <si>
    <t>97 + 133</t>
  </si>
  <si>
    <t>113 + 85</t>
  </si>
  <si>
    <t>06 + 04</t>
  </si>
  <si>
    <t>107 + 58</t>
  </si>
  <si>
    <t>111</t>
  </si>
  <si>
    <t>111 + Nil</t>
  </si>
  <si>
    <t>82 + 25</t>
  </si>
  <si>
    <t>94</t>
  </si>
  <si>
    <t>94 + Nil</t>
  </si>
  <si>
    <t>60 + 20</t>
  </si>
  <si>
    <t>32</t>
  </si>
  <si>
    <t>94 + 8</t>
  </si>
  <si>
    <t>12</t>
  </si>
  <si>
    <t>180</t>
  </si>
  <si>
    <t>180 + Nil</t>
  </si>
  <si>
    <t>161 + 220</t>
  </si>
  <si>
    <t>89 + Nil</t>
  </si>
  <si>
    <t>10</t>
  </si>
  <si>
    <t>16</t>
  </si>
  <si>
    <t>22</t>
  </si>
  <si>
    <t>44</t>
  </si>
  <si>
    <t>27</t>
  </si>
  <si>
    <t>11</t>
  </si>
  <si>
    <t>=107+95</t>
  </si>
  <si>
    <t>52</t>
  </si>
  <si>
    <t>60</t>
  </si>
  <si>
    <t>173</t>
  </si>
  <si>
    <t>79</t>
  </si>
  <si>
    <t>29</t>
  </si>
  <si>
    <t>20</t>
  </si>
  <si>
    <t>87</t>
  </si>
  <si>
    <t>28</t>
  </si>
  <si>
    <t>71</t>
  </si>
  <si>
    <t>15</t>
  </si>
  <si>
    <t>46</t>
  </si>
  <si>
    <t>17</t>
  </si>
  <si>
    <t>40</t>
  </si>
  <si>
    <t>34</t>
  </si>
  <si>
    <t>89</t>
  </si>
  <si>
    <t>19</t>
  </si>
  <si>
    <t>MlÄÖ ¥ÀÄlUÀ¼ÀÄ</t>
  </si>
  <si>
    <t>¹«¯ï ¥ÀvÀæªÀåªÀºÁgÀ</t>
  </si>
  <si>
    <t>Ealgï ¥sÉÃ¸ï jÃrAUï, n&amp;r &amp; Jn¹ ¯Á¸À¸ï/ rn¹ J£Àfð Drmï</t>
  </si>
  <si>
    <t>r.N. ¥ÀvÀæUÀ¼ÀÄ/ ¸ÀÆZÀ£É/ ¥ÀævÀÄåvÀÛgÀUÀ¼ÀÄ/ ¹.Dgï. ¨ÁQ</t>
  </si>
  <si>
    <t>¯ÉÃ§gï CªÁqïð/ ªÀPïð CªÁqïð/rqÀÆèöåJ</t>
  </si>
  <si>
    <t>RjÃ¢ DzÉÃ±ÀUÀ¼ÀÄ / «ZÁgÀuÉ</t>
  </si>
  <si>
    <t>««zsÀ ªÀÄvÀÄÛ vÁAwæPÀ ¸ÀªÀÄäw/ J¸ï.E.qÀ§Æèöå/r¹qÀ§Æèöå ªÀPïð</t>
  </si>
  <si>
    <t>¤UÀªÀÄ PÀbÉÃj ¦.N/ªÉAqÉÆÃgï C¥ÀÆæªÀ¯ï</t>
  </si>
  <si>
    <t>¸ÁÜ¥À£É</t>
  </si>
  <si>
    <t>vÁvÁÌ°PÀ ¥ÀæªÁ¸À PÁAiÀÄð</t>
  </si>
  <si>
    <t>PÁAiÀÄð WÀlPÀ ¥ÀvÀæªÀåªÀºÁgÀ</t>
  </si>
  <si>
    <t>«zÀÄåvï CzÁ®vï</t>
  </si>
  <si>
    <t>Dgï.f.f.«.ªÉÊ ¥ÀvÀæªÀåªÀºÁgÀ</t>
  </si>
  <si>
    <t>J.©.©. ¥ÀvÀæªÀåªÀºÁgÀ</t>
  </si>
  <si>
    <t>¹AUÀ¯ï «AqÉÆÃ KeÉ¤ìÃ</t>
  </si>
  <si>
    <t>«zÀÀÄåvï ¸ÀªÀÄäw</t>
  </si>
  <si>
    <t>ªÀ¸ÀÄÛUÀ¼À CªÀ±ÀåPÀvÉ</t>
  </si>
  <si>
    <t>ªÁºÀ£ÀUÀ¼ÀÄ</t>
  </si>
  <si>
    <t>PÀë«Ä¸ÀÄ«PÉ «¼ÀA§/ ºÉÃ½PÉ §zÀ¯ÁªÀuÉ</t>
  </si>
  <si>
    <t>¨ÉAZï ªÀiÁPïð ¥ÁågÁ«ÄÃlgïì</t>
  </si>
  <si>
    <t>zÉÊ£ÀA¢£À «zÀÄåvï §¼ÀPÉAiÀÄ ºÀAaPÉ/«Ã°Auï/L¦¦/¹¦¦/J£Àfð Drmï</t>
  </si>
  <si>
    <t>¤gÀAvÀgÀ eÉÆåÃw ¥ÀvÀæªÀåªÀºÁgÀ</t>
  </si>
  <si>
    <t>PÀÁAiÀÄð¤ªÁðºÀPÀ JADgïn §¼Áîj gÀªÀgÀ ¥ÀvÀæªÀåªÀºÁgÀ</t>
  </si>
  <si>
    <t>CvÀåvÀÛªÀÄ £ËPÀgÀgÀ DAiÉÄÌ</t>
  </si>
  <si>
    <t>«zÀÄåvï ¥ÀjªÀvÀðPÀ «¥sÀ®vÉ &amp; zÀÄgÀ¹Ü PÉ®¸À</t>
  </si>
  <si>
    <t>«¥sÀ®, zÀÄgÀ¹Ü &amp; ¸ÀªÀÄvÉÆÃ°vÀ n.Dgïì</t>
  </si>
  <si>
    <t>r.n.¹ mÁåVAUï/ ¯ÉPÀÌ¥Àj±ÉÆÃzsÀ£É</t>
  </si>
  <si>
    <t>¥ÀÄ£ÀªÀð¸Àw PÁAiÀÄðUÀ¼ÀÄ</t>
  </si>
  <si>
    <t>jAUï ¥sÉA¹AUï &amp; Dgï.J¯ï.JA.J¸ï</t>
  </si>
  <si>
    <t>ªÀiÁ¥ÀPÀ-©.eÉ/PÉ.eÉ, L¦ ¸Émï, rn¹</t>
  </si>
  <si>
    <t>ºÉZï.«.r.J¸ï. ¥ÀvÀæªÀåªÀºÁgÀ</t>
  </si>
  <si>
    <t>¸ÉÖÃ±À£ï ¦ÃPï ¯ÉÆÃqï &amp; EAlgÀ¥Àê£ï ¸ÉÖÃmïªÉÄAmï</t>
  </si>
  <si>
    <t>¦n¹¹ C¥ÀÆæªÀ¯ï &amp; ¥ÀvÀæªÀåªÀºÁgÀ/ n¹¹JA</t>
  </si>
  <si>
    <t>¸ÀAªÀºÀ£É / n.«.PÉÃ§¯ï</t>
  </si>
  <si>
    <t>vÉ¥sïÖ, ¦¯ÉàgÉÃeï &amp; CPÀæªÀÄ «zÀÄåvï §¼ÀPÉ</t>
  </si>
  <si>
    <t>QæÃqÉ</t>
  </si>
  <si>
    <t>¸ÁÌqÀ</t>
  </si>
  <si>
    <t>J.¦.r.Dgï.¦-11</t>
  </si>
  <si>
    <t>Dgï.J.¦rDgï¦ ¥Ámïð ©/L.¦.r.J¸ï</t>
  </si>
  <si>
    <t>33/11PÉ« ªÀÈ¢Ý ºÉÆ¸À PÉÃAzÀæ</t>
  </si>
  <si>
    <t>¯ÉÆÃqï ±ÉrØAUï &amp; ¯ÉÆÃqï ªÀiÁå£ÉÃeïªÉÄAmï</t>
  </si>
  <si>
    <t>¥ÀÁnðAiÀÄ¯ï C£ïð-QÃ CªÁqïð/n.n.PÉ</t>
  </si>
  <si>
    <t>²¥sïÖ qÀÆån¸ï &amp; CªÁqïð</t>
  </si>
  <si>
    <t>«f¯É£ïì ¥ÀvÀæªÀåªÀºÁgÀ</t>
  </si>
  <si>
    <t>zÀÆgÀÄUÀ¼ÀÄ</t>
  </si>
  <si>
    <t>ªÀiÁ»w ºÀPÀÄÌ ¥ÀvÀæªÀåªÀºÁgÀ</t>
  </si>
  <si>
    <t>¥ÀªÀgï jÃ¸ÀZïð &amp; qÉªÀ®¥ïªÉÄAmï PÀ«ÄnÃ</t>
  </si>
  <si>
    <t>J¯ï.E.¹ ¥ÀvÀæªÀåªÀºÁgÀ/J¯ï.N.L ¥ÀvÀæªÀåªÀºÁgÀ/ rqÀ§ÆèJ</t>
  </si>
  <si>
    <t>J¹ÖªÉÄÃmï D¥sï ªÁlgï ªÀPïð &amp; f.PÉ.J¸ï</t>
  </si>
  <si>
    <t>§eÉmï/C£ÀÄzÁ£À/¹«¯ï §eÉmï</t>
  </si>
  <si>
    <t>ªÀ¸ÀÀÄÛUÀ¼À ªÀÄAdÆgÁw/AiÀÄÄn¯ÉÊK±À£ï/ªÀ¸ÀÄÛUÀ¼À ¥ÀÆgÉÊPÉ</t>
  </si>
  <si>
    <t>jÃPÀAqÀPÀÖjAUï ªÀPïð</t>
  </si>
  <si>
    <t xml:space="preserve">ªÀÄÄRå C©üAiÀÄAvÀgÀgÀÄ(«), §¼Áîj gÀªÀgÀ vÁAwæPÀ ¸ÀªÀÄäw </t>
  </si>
  <si>
    <t>J¯ï.J ¥Àæ±ÉßUÀ¼ÀÄ</t>
  </si>
  <si>
    <t xml:space="preserve"> C£À¢üPÀÈvÀ L.¦ ¸ÉmïUÀ¼ÀÄ</t>
  </si>
  <si>
    <t>¸ÀÉÆÖÃgï/¸ÀAUÀæºÀ «ªÀgÀUÀ¼ÀÄ/¸ÉÆÖÃgï E£ïªÉAlj</t>
  </si>
  <si>
    <t>gÉªÉ£ÀÆå J£ï ¸Á¥sïÖ/E£ï¥sÉÆÃ¸À¸ï</t>
  </si>
  <si>
    <t>PÉ.r.¦. ¥ÀvÀæªÀåªÀºÁgÀ</t>
  </si>
  <si>
    <t xml:space="preserve">£ÉÊ¸ÀVðPÀ «¥ÀvÀÄÛUÀ¼ÀÄ </t>
  </si>
  <si>
    <t>ªÀÈvÀÛ PÀbÉÃjAiÀÄ£ÀÄß gÀa¸ÀÄªÀÅzÀÄ</t>
  </si>
  <si>
    <t>n.J.PÀÆå.¹ ¥ÀvÀæªÀåªÀºÁgÀ</t>
  </si>
  <si>
    <t>UÀÄwÛUÉ PÁ«ÄðPÀgÀÄ</t>
  </si>
  <si>
    <t>C¥ÁAiÀÄPÁj ¸ÀÜ¼ÀUÀ¼ÀÄ</t>
  </si>
  <si>
    <t>¸ÀÆZÀ£É/ºÉÆÃgÁl</t>
  </si>
  <si>
    <t>ªÀÄ£À« ¥ÀvÀæUÀ¼ÀÄ</t>
  </si>
  <si>
    <t>C¢üPÁjUÀ¼À «ZÁgÀuÉ</t>
  </si>
  <si>
    <t>J¯ï.L.J¸ï. ¥ÀvÀæªÀåªÀºÁgÀ</t>
  </si>
  <si>
    <t>«zÀÄåvï ¥ÀjªÀvÀðPÀUÀ¼À zÀÄgÀ¹Û PÉÃAzÀæ</t>
  </si>
  <si>
    <t>¸ÉÆÖÃgï mÁæöåA¸ÁPÀë£ï ¥ÀvÀæªÀåªÀºÁgÀ</t>
  </si>
  <si>
    <t>²ÃWÀæ ¸ÀA¥ÀPÀð AiÉÆÃd£É</t>
  </si>
  <si>
    <t>vÁAwæPÀ ªÀÄAdÆgÁw ºÀAaPÉ</t>
  </si>
  <si>
    <t xml:space="preserve"> PÀ¥ÀÄà ¥ÀnÖAiÀÄ ¥ÀvÀæªÀåªÀºÁgÀ</t>
  </si>
  <si>
    <t>Drmï D¥sï mÉæöÊA¸ï¥sÁªÀÄðgï D¬Ä¯ï/ J£Àfð Drmï/C¯ÁmïªÉÄAmï D¥sï D¬Ä¯ï</t>
  </si>
  <si>
    <t>n.Dgï.JA ¥ÀvÀæªÀåªÀºÁgÀ</t>
  </si>
  <si>
    <t>ªÀiÁgÁlUÁgÀgÀ C£ÀÄªÉÆÃzÀ£É ¥ÀvÀæªÀåªÀºÁgÀ</t>
  </si>
  <si>
    <t>n.N.r J£Àfð «ÄÃlgï ¥ÀvÀæªÀåªÀºÁgÀ</t>
  </si>
  <si>
    <t>PÀA§UÀ¼À ¥ÀæUÀw ¥ÀvÀæªÀåªÀºÁgÀ</t>
  </si>
  <si>
    <t>¥ÀvÀæUÀ¼À£ÀÄß vÀ¥ÁàzÀ «¼Á¸ÀPÉÌ PÀ¼ÀÄ»¹gÀÄªÀÅzÀÄ</t>
  </si>
  <si>
    <t>¸ÀÆZÀåAPÀ «±Áé¸ÁºÀðvÉ &amp; ¤AiÀÄvÁAPÀ ¥ÀæzÀ±Àð£À</t>
  </si>
  <si>
    <t>¨É¼ÀPÀÄ AiÉÆÃd£É/¸ÉÆÃ¯Ágï ¯ÁåAl£ïð</t>
  </si>
  <si>
    <t>r.r.AiÀÄÄ.f.eÉ.ªÉÊ</t>
  </si>
  <si>
    <t>J.¦.Dgï</t>
  </si>
  <si>
    <t>«zÀÄåvï C¥ÀWÁvÀzÀ ¥ÀjºÁgÀ «ªÀgÀuÉ</t>
  </si>
  <si>
    <t>«zÀÄåvï C¥ÀWÁvÀUÀ¼ÀÄ</t>
  </si>
  <si>
    <t>¯ÉÆÃPï CzÁ®vï/ ¸ÀPÀ®</t>
  </si>
  <si>
    <t>¸ÀégÀÆ¥ÀUÀ¼ÀÄ</t>
  </si>
  <si>
    <t>¢£À ¥ÀwæPÉ</t>
  </si>
  <si>
    <t>«Ä¸Éì¯É¤ìAiÀÄ¸ï</t>
  </si>
  <si>
    <t>J¸ï.r.¦ PÁAiÀÄðUÀ¼ÀÄ</t>
  </si>
  <si>
    <t>J¸ï.E.qÀ§Æèöå/r¹qÀ§Æèöå ªÀPïð</t>
  </si>
  <si>
    <t>d£À ¸ÀA¥ÀPÀð ¸À¨sÉ/ ¸À®ºÁ ¸À«Äw</t>
  </si>
  <si>
    <t>¹.L.JªÀiï/ f¯Áè «zÀÄåvï PÀ«ÄnÃ</t>
  </si>
  <si>
    <t>JA.J¯ï.J/JA.J¯ï.¹</t>
  </si>
  <si>
    <t>CªÀiÁ£ÀvÀÄÛ/ªÀeÁ/ªÀÄÄPÁÛAiÀÄ/¥ÀzÉÆÃ£Àßw, §rÛ</t>
  </si>
  <si>
    <t>«zÀÄåvï «vÀgÀuÁ ªÀåªÀ¸ÉÜ (eÁvÉæ, ºÀ§â, zÉÃªÁ®AiÀÄ)</t>
  </si>
  <si>
    <t>J¸ï.¹.¦./n.J¸ï.¦ ªÀPïð</t>
  </si>
  <si>
    <t>PÀvÀðªÀå ªÀgÀ¢/¥ÀjºÁgÀ/¤ªÀÈwÛ</t>
  </si>
  <si>
    <t>¥ÉæqÉÆÃ«Ä£ÉAmï L.¦. ¸Émï ¦üÃrAUï r.n.¹</t>
  </si>
  <si>
    <t>n&amp;¦/¸ÁÌçöå¥ï ªÉÄnÃjAiÀÄ¯ï C£ÀÄªÉÆÃzÀ£É</t>
  </si>
  <si>
    <t>n.©.ºÉZï.E.J¸ï</t>
  </si>
  <si>
    <t>LqÀ¯ï ¯ÉÊ£ï/¦üÃqÀgï/NªÀgï ¯ÉÆÃqï ¦üÃqÀgï</t>
  </si>
  <si>
    <t>J¸ï.Dgï.¦.n.« ¥ÀvÀæªÀåªÀºÁgÀ/¸ÉÆÃ¯Ágï</t>
  </si>
  <si>
    <t>«zÀÄåvï ¥Àj«ÃPÀëPÀgÀ ¥ÀvÀæªÀåªÀºÁgÀ</t>
  </si>
  <si>
    <t>¹.f.Dgï.J¥sï</t>
  </si>
  <si>
    <t>Gdé® AiÉÆÃd£É (GzÀAiÀÄ)</t>
  </si>
  <si>
    <t>£ÀUÀgÀ eÉÆåÃw C©üAiÀiÁ£À</t>
  </si>
  <si>
    <t>J.¹.©.( ¨sÀæµÁÖZÁgÀ ¤UÀæºÀ PÀbÉÃj)</t>
  </si>
  <si>
    <t>J£ï-¸Á¥sïÖ/©.¹.L.n.J¸ï ¥ÀvÀæªÀåªÀºÁgÀ</t>
  </si>
  <si>
    <t>J¸ï.M.¦ (¥ÀæªÀiÁtÂvÀ ¥ÀæzÀ±Àð£À )</t>
  </si>
  <si>
    <t>UÀÁæºÀPÀgÀ zÀÆgÀÄUÀ¼ÀÄ/¥ÀjºÀj¸ÀÄªÀ/¨ÁQ EgÀÄªÀ «ªÀgÀ</t>
  </si>
  <si>
    <t>¹.J¸ï.n.E.¦</t>
  </si>
  <si>
    <t>¹.JA. qÁå±ï ¨ÉÆÃqïð</t>
  </si>
  <si>
    <t>PÉ.ºÉZï.©</t>
  </si>
  <si>
    <t>¸Ë¨sÁUÀå ¹ÌÃªÀiï</t>
  </si>
  <si>
    <t>UÁæªÀÄ ¸ÀégÁeï C©üAiÀiÁ£À</t>
  </si>
  <si>
    <t>Dgï.n. ªÀÈvÀÛ PÀbÉÃj</t>
  </si>
  <si>
    <t>¥ÉÆæqÉ£ïì ZÉPï</t>
  </si>
  <si>
    <t>r.J¸ï.JA</t>
  </si>
  <si>
    <t>AiÀÄÄ¤PÀÆå ¦üÃqÀgï PÉÆÃqï</t>
  </si>
  <si>
    <t>ªÁlgï ªÀPïìð/ J¸ï.J¯ï. ¥ÀvÀæªÀåªÀºÁgÀ</t>
  </si>
  <si>
    <t>PÀqÀvÀ ªÀÄÄAzÀÄªÀgÉ¢zÉ</t>
  </si>
  <si>
    <t>Circle</t>
  </si>
  <si>
    <t>Establishment matters/Relive Report/Duty Reports- /Relive Orders.</t>
  </si>
  <si>
    <t>Revenue Withdrawals/Tax Exempted</t>
  </si>
  <si>
    <t>Court Cases/ Engagement of Legal Advisor on Contract basis to the GESCOM</t>
  </si>
  <si>
    <t>Apeal Cases</t>
  </si>
  <si>
    <t>Contract Basis Employees/Data Entry Operators/other Appointments/Temprovary Sweepars</t>
  </si>
  <si>
    <t>RTI Act 2005 Correspondence</t>
  </si>
  <si>
    <t>Revenue Correspondence</t>
  </si>
  <si>
    <t xml:space="preserve">Vacancy Position &amp; Quarterely Vacancy/Employees Details.  </t>
  </si>
  <si>
    <t>Death cases &amp; correspndence/Appointment on Compasation Ground/Medical Ground Appointment</t>
  </si>
  <si>
    <t>Civil Correspondence and Civil Budget</t>
  </si>
  <si>
    <t>Transfer Orders/Request Transfer Application/Promotion &amp; Transfer/Work Allocation</t>
  </si>
  <si>
    <t>Suspend, Clearing,Investication team ( To officers),</t>
  </si>
  <si>
    <t>NOC.</t>
  </si>
  <si>
    <t>Day renting of a private vehicle</t>
  </si>
  <si>
    <t>Deputation, Prabhari Allowence,  Waiting perieod</t>
  </si>
  <si>
    <t>Cash Section</t>
  </si>
  <si>
    <t>Reason asking notice. Receiving letters</t>
  </si>
  <si>
    <t>Article 371 (J)</t>
  </si>
  <si>
    <t>S.c, S.t Welfare organization</t>
  </si>
  <si>
    <t>Employees Association (RI)  659</t>
  </si>
  <si>
    <t xml:space="preserve">Pension, (Retirement, death,) contributory contribution pencion. Death period family security deposit, pennsion &amp; provisions, Control chart A &amp; B </t>
  </si>
  <si>
    <t>Fund Request</t>
  </si>
  <si>
    <t>FurnituresStationery Buliding Correspondence</t>
  </si>
  <si>
    <t>LPC</t>
  </si>
  <si>
    <t>CR's , Annual report of Officers</t>
  </si>
  <si>
    <t>Of incorrect letters</t>
  </si>
  <si>
    <t>Training under R.G.V.Y for employees of C and the Group</t>
  </si>
  <si>
    <t>Budget-PurchasecapitalRevenue Grant</t>
  </si>
  <si>
    <t>Panel Advocate</t>
  </si>
  <si>
    <t>AO(IA) Audit Report</t>
  </si>
  <si>
    <t>PO File HC</t>
  </si>
  <si>
    <t>BRS. Operative Ac 34949463606</t>
  </si>
  <si>
    <t>BRS. Non-Operative Ac 34949469585</t>
  </si>
  <si>
    <t>Deduction Statement (Salary</t>
  </si>
  <si>
    <t>Monthly Meeting  Tentitive Program information Ltr</t>
  </si>
  <si>
    <t>Terminology (E.L.S) Allocation of Gains leave</t>
  </si>
  <si>
    <t>Anubandha 01 to 09</t>
  </si>
  <si>
    <t>PPD</t>
  </si>
  <si>
    <t>G.V Diduction</t>
  </si>
  <si>
    <t>Street light and Drinking Water (RLB)</t>
  </si>
  <si>
    <t>D.P.C File</t>
  </si>
  <si>
    <t>Deal of village electricity representatives</t>
  </si>
  <si>
    <t>L.A.Q  Dotted identity question</t>
  </si>
  <si>
    <t>C &amp; D Groups C R's</t>
  </si>
  <si>
    <t>Store Inventary T &amp;P CorrespondancyT &amp; P Counting &amp; official orders</t>
  </si>
  <si>
    <t>Newspaper publication</t>
  </si>
  <si>
    <t>Variable and immovable property</t>
  </si>
  <si>
    <t>Pension Contribution</t>
  </si>
  <si>
    <t>NDCPF Monthly Reports (within 5th of the month. NDCPF</t>
  </si>
  <si>
    <t>PT Remittance</t>
  </si>
  <si>
    <t>Nill</t>
  </si>
  <si>
    <t>Flags of Arms</t>
  </si>
  <si>
    <t>level +0 About Achiving the goal</t>
  </si>
  <si>
    <t>Regarding reimbursement of fees associated with revenue</t>
  </si>
  <si>
    <t>Carrier Advance Incriment</t>
  </si>
  <si>
    <t>FA</t>
  </si>
  <si>
    <t>Kiriya margadalu nemakati, Nemakati adisuchane</t>
  </si>
  <si>
    <t>Special leave (Child care</t>
  </si>
  <si>
    <t>Trial Balance</t>
  </si>
  <si>
    <t>Departmental inquiry, For Information on lokayukta officials</t>
  </si>
  <si>
    <t>TIN , DAN</t>
  </si>
  <si>
    <t>Regarding the amount of money deposited in the officers salary, About sanctioning wage promo</t>
  </si>
  <si>
    <t>Income tax</t>
  </si>
  <si>
    <t>TA &amp; DA Add &amp; Etc. Correspondance</t>
  </si>
  <si>
    <t>Attendance CL Applications</t>
  </si>
  <si>
    <t>Provisional Seriority List Koppal 31.07.2019</t>
  </si>
  <si>
    <t>REC-PDCL(DPR) Bills Etc</t>
  </si>
  <si>
    <t>NOC for Passport</t>
  </si>
  <si>
    <t>Annual Increment</t>
  </si>
  <si>
    <t>Resignation Letter.</t>
  </si>
  <si>
    <t>Implementation of Kannada language</t>
  </si>
  <si>
    <t>G.V.P, D.C.B</t>
  </si>
  <si>
    <t>Welfare Fund</t>
  </si>
  <si>
    <t>Received Ltr</t>
  </si>
  <si>
    <t>Bonus Card</t>
  </si>
  <si>
    <t>Full Pay Leave application &amp; Duty Report</t>
  </si>
  <si>
    <t>Self Excution work</t>
  </si>
  <si>
    <t>CGRF</t>
  </si>
  <si>
    <t>Annual Performance Report</t>
  </si>
  <si>
    <t>Promotion DivisionCircle Office</t>
  </si>
  <si>
    <t>E &amp; AG Audit Para's</t>
  </si>
  <si>
    <t>FPL &amp; Other Leave</t>
  </si>
  <si>
    <t>Women's grievance redressal committee</t>
  </si>
  <si>
    <t>Clarification file and approval)</t>
  </si>
  <si>
    <t>Store Inventary</t>
  </si>
  <si>
    <t>Good performance of Officers</t>
  </si>
  <si>
    <t>CR's Pending &amp; CorrespandingCR's</t>
  </si>
  <si>
    <t>Group Billing &amp; Format-D</t>
  </si>
  <si>
    <t>The death toll of employees after 01.04.2006 was the highest among employees</t>
  </si>
  <si>
    <t>About accident leave</t>
  </si>
  <si>
    <t>Regarding the late submission allowence</t>
  </si>
  <si>
    <t>TWO addvance incriment</t>
  </si>
  <si>
    <t>Disabled cheetah revenue Assistant</t>
  </si>
  <si>
    <t>Timely file</t>
  </si>
  <si>
    <t xml:space="preserve">Department examinations, Department training, (Dafthary, Junior Assistant,  Assistant, Sinior  Assistant. Job training </t>
  </si>
  <si>
    <t>54(A)</t>
  </si>
  <si>
    <t>38</t>
  </si>
  <si>
    <t>0</t>
  </si>
  <si>
    <t>33</t>
  </si>
  <si>
    <t>26</t>
  </si>
  <si>
    <t xml:space="preserve">File opened  on 01.04.2019 </t>
  </si>
  <si>
    <t>File Completion to 31.03.2020</t>
  </si>
  <si>
    <t>PÀAzÁAiÀÄ (»A¥ÀqÉAiÀÄªÀÅzÀÄ) PÀqÀvÀ</t>
  </si>
  <si>
    <t>£ÁåAiÀÄ®AiÀÄzÀ  ¥ÀæPÀgÀt</t>
  </si>
  <si>
    <t>£ÁåAiÀÄ®AiÀÄzÀ ªÀÄ£À« ¥ÀæPÀgÀt</t>
  </si>
  <si>
    <t>UÀÄwÛUÉ £ËPÀgÀgÀ AiÀiÁ¢</t>
  </si>
  <si>
    <t>ªÀÄgÀt/¦AZÀtÂ</t>
  </si>
  <si>
    <t>¹«¯ï ªÀ»ªÁl PÀqÀvÀ</t>
  </si>
  <si>
    <t>ªÀUÁðªÀuÉ DzÉÃ±ÀUÀ¼ÀÄ</t>
  </si>
  <si>
    <t>CªÀiÁ£ÀvÀÄÛ ¸ÀA§A¢ü¹zÀAvÉ</t>
  </si>
  <si>
    <t>ºÉaÑ£À «zÁå¨sÁå¸À C£ÀÄªÀÄw</t>
  </si>
  <si>
    <t>SÁ¸ÀV ªÁºÀ£ÀUÀ¼À ¢£À ¨ÁrUÉ</t>
  </si>
  <si>
    <t>¤AiÉÆÃd£É PÀqÀvÀ</t>
  </si>
  <si>
    <t>£ÀUÀzÀÄ ±ÁSÉ</t>
  </si>
  <si>
    <t>PÁgÀt PÉÃ¼ÀÄªÀ £ÉÆÃn¸ï</t>
  </si>
  <si>
    <t>PÀ.«.ªÀÄ. ¸ÀAWÀ 659(j)</t>
  </si>
  <si>
    <t>PÀA¥À¤AiÀÄ DlUÀ¼À PÀÄjvÀÄ</t>
  </si>
  <si>
    <t>¦AZÀtÂ</t>
  </si>
  <si>
    <t>JªÀiï. n.n.¦.2,3,4 vÀgÀ¨sÉÃwUÀ¼ÀÄ</t>
  </si>
  <si>
    <t>¤¢ü PÉÆÃjPÉ</t>
  </si>
  <si>
    <t>¸ÀºÀPÁgÀ ¸ÀAWÀUÀ¼À PÀqÀvÀ</t>
  </si>
  <si>
    <t>UË¥ÀåªÀgÀ¢UÀ¼ÀÄ(¹.DgÀì.)</t>
  </si>
  <si>
    <t>EvÀgÉ ¥ÀvÀæªÀåªÀºÁgÀUÀ¼ÀÄ</t>
  </si>
  <si>
    <t>Dgï.f.f.«.ªÉÊ.</t>
  </si>
  <si>
    <t>C£ÀÄzsÁ£À ¤ÃrPÉ</t>
  </si>
  <si>
    <t>¥É£À¯ï CqÀéPÉÃl</t>
  </si>
  <si>
    <t>¯ÉPÁÌ¢PÁj(D.¯É.¥À)gÀªÀgÀ ªÀgÀ¢UÀ¼ÀÄ</t>
  </si>
  <si>
    <t>¸ÁªÀÄVæUÀ¼À RjÃ¢ DzÉÃ±À ¥ÀvÀæUÀ¼ÀÄ</t>
  </si>
  <si>
    <t>©.Dgï.J¸ï.(D¥ÀgÉÃnªï)</t>
  </si>
  <si>
    <t>©.Dgï.J¸ï.( £Á£ïD¥ÀgÉÃnªï)</t>
  </si>
  <si>
    <t>ªÀÄÄjPÉUÀ¼ÀÄ</t>
  </si>
  <si>
    <t>ªÀiÁ¹PÀ ¸À¨sÉÃ</t>
  </si>
  <si>
    <t>UÀ½PÉgÀeÉUÀ¼ÀÄ</t>
  </si>
  <si>
    <t>C£ÀÄ¨sÀAzÀ 1 jAzÀ 9</t>
  </si>
  <si>
    <t>¥ÀjÃPÁëxÀð CªÀ¢ü WÉÆµÀuÉ</t>
  </si>
  <si>
    <t>eÉ « ¥sÉÊ¯ï</t>
  </si>
  <si>
    <t>©Ã¢ ¢Ã¥À/¤ÃgÀÄ ¥ÀÄgÉÊPÉ</t>
  </si>
  <si>
    <t>E¯ÁSÁ ¥ÀzÉÆÃ£Àßw PÀqÀvÀ</t>
  </si>
  <si>
    <t>UÁæªÀÄ«zÀÄåvï ¥Àæw¤¢ü(f.«.¦.)</t>
  </si>
  <si>
    <t>ZÀÄPÉÌ ¥Àæ±Éß</t>
  </si>
  <si>
    <t>¹ &amp; r UÀÄA¦£À UË¥Àå ªÀgÀ¢</t>
  </si>
  <si>
    <t>GUÁæt</t>
  </si>
  <si>
    <t>D¹Û(C¸Élì)</t>
  </si>
  <si>
    <t>¹ÜgÀ ªÀÄvÀÄÛ ZÀgÁ¹Ü</t>
  </si>
  <si>
    <t>¦AZÀtÂ (¢:1-4-2006 ªÀÄÄAZÉ)</t>
  </si>
  <si>
    <t>CA±ÀzÁAiÀÄPÀ PÉÆqÀÄUÉ(1.4.2006 £ÀAvÀgÀ) J£ï.r.¹.¦.J¥ï</t>
  </si>
  <si>
    <t>E¯ÁSÁ ¥ÀjÃPÉëÃ.</t>
  </si>
  <si>
    <t>PÉÃjAiÀÄgÀ CqÁé£Àì ªÉÃvÀ£À§rÛ</t>
  </si>
  <si>
    <t>ºÀ§âzÀ ªÀÄÄAUÀqÀ</t>
  </si>
  <si>
    <t>QjAiÀÄ ªÀiÁUÀðzÁ¼ÀÄ PÀqÀvÀ</t>
  </si>
  <si>
    <t>«±ÉÃµÀ gÀeÉ ªÀÄPÀÌ¼À ¥ÉÆÃµÀuÉUÁV</t>
  </si>
  <si>
    <t>mÉæöÊ¯ï ¨Áå®£Àì</t>
  </si>
  <si>
    <t>¯ÉÆÃPÁAiÀÄÄPÀÛ «ZÁgÀuÉ</t>
  </si>
  <si>
    <t>£ËPÀgÀ ªÉÃvÀ£ÀzÀ°è PÀrvÀUÉÆÃ½¹zÀ ºÀt »AwgÀÄV¸ÀÄªÀ §UÉÎ</t>
  </si>
  <si>
    <t>DzÁAiÀÄ vÉÃjUÉ</t>
  </si>
  <si>
    <t>¢£À ¨sÀvÉå PÀqÀvÀ</t>
  </si>
  <si>
    <t>ºÁdgÁw PÀqÀvÀ</t>
  </si>
  <si>
    <t>ªÀÈvÀÛ ªÀÄlÖzÀ  eÉÃµÀ×vÀ ¥ÀnÖ</t>
  </si>
  <si>
    <t>Dgï.E.¹, ¦r¹J¯ï-(r¦Dgï)</t>
  </si>
  <si>
    <t>J£ï.N.¹(¤gÁ¥ÉÃµÀt PÀqÀvÀ)</t>
  </si>
  <si>
    <t>ªÁ¶ðPÀ §rÛ</t>
  </si>
  <si>
    <t>gÁfÃ£ÁªÀÄ ¥ÀvÀæ PÀqÀvÀ</t>
  </si>
  <si>
    <t>PÀ£ÀßqÀ ¨sÁµÁ C£ÀÄµÁÖ£À</t>
  </si>
  <si>
    <t>f.«.¦. r¹©</t>
  </si>
  <si>
    <t>ªÀAiÉÆÃ ¤ªÀÈwÛ</t>
  </si>
  <si>
    <t>¨ÉÆÃ£À¸ï PÁqÀð</t>
  </si>
  <si>
    <t>¥ÀÆtð ªÉÃvÀ£À gÀeÉ</t>
  </si>
  <si>
    <t>¸ÀéAvÀ PÁAiÀÄð¤ªÁðºÀuÉ PÀqÀvÀ</t>
  </si>
  <si>
    <t>¹,.f.Dgï.J¥sï</t>
  </si>
  <si>
    <t>ªÁ¶ðPÀ PÁAiÀÄð PÀëªÀÄvÉ ªÀgÀ¢</t>
  </si>
  <si>
    <t>§rÛ «¨sÁUÀ (ªÀÈvÀÛ PÀbÉj)</t>
  </si>
  <si>
    <t>E ªÀÄvÀÄÛ Jf Drmï ¥ÁågÁ</t>
  </si>
  <si>
    <t>J¥sï.¦.J¯ï ªÀÄvÀÄÛ EvÀgÉ gÀeÉ</t>
  </si>
  <si>
    <t>ªÀÄ»¼Á PÀÄAzÀÄ PÉÆgÀvÉ ¥ÀjºÁgÀ ¸À«Äw</t>
  </si>
  <si>
    <t>J¸ï,¹, J¸ï.n ¨ÁåPï¯ÁPï ¤AiÉÆÃd£É, ¸ÀÆPÀëöä ¸À«ÄÃPÉë</t>
  </si>
  <si>
    <t>«±ÉÃµÀ ¥ÉÆæÃvÁìºÀPÀ ¹ÌÃªÀiï</t>
  </si>
  <si>
    <t>¸Àà¶ÖÃPÀgÀt PÀqÀvÀ ªÀÄvÀÄÛ C£ÀÄªÉÆÃzÀ£É</t>
  </si>
  <si>
    <t>¸ÉÆÖÃgï E£ÉéAlj</t>
  </si>
  <si>
    <t>C¢üPÁj/£ËPÀgÀgÀ GvÀÛªÀÄ ¸ÁzsÀ£É</t>
  </si>
  <si>
    <t>¨ÁQ G½¢gÀÄªÀ ¹.Dgï ªÀÄvÀÄÛ ¸Àj¥Àr¸ÀÄ«PÉ.</t>
  </si>
  <si>
    <t>UÀÄA¥ÀÄ ©°èAUï ªÀÄvÀÄÛ ¸ÀégÀÆ¥À-r</t>
  </si>
  <si>
    <t>01.04.2006 gÀ £ÀAvÀgÀzÀ°è £ËPÀgÀjUÉ ¸ÉÃjzÀ ¤zsÀ£À £ÀAvÀgÀ £ËPÀgÀgÀ</t>
  </si>
  <si>
    <t>C¥ÀWÁvÀ gÀeÉUÀ¼À §UÉÎ</t>
  </si>
  <si>
    <t>vÀqÀªÁV ¸À°è¹zÀ ¥Àæ¨sÁj ¨sÀvÉå ©®ÄèUÀ¼À §UÉÎ.</t>
  </si>
  <si>
    <t>CqÁé£ïì EAQæªÉÄAmï</t>
  </si>
  <si>
    <t>£ÉÊdvÀ §UÉÎ PÉÆÃjzÀ ªÀiÁ»w</t>
  </si>
  <si>
    <t>«PÀ® ZÉÃvÀ£À PÀAzÁAiÀÄ ¸ÀºÁAiÀÄPÀgÀÄ</t>
  </si>
  <si>
    <t>¸ÀPÁ® PÀqÀvÀ</t>
  </si>
  <si>
    <t>PÀqÀvÀ ¥ÁægÀA©ü¹zÀ ¢£ÁAPÀ 01.04.2019</t>
  </si>
  <si>
    <t xml:space="preserve">PÀqÀvÀ «¯ÉÃªÁj ªÀiÁrzÀ ¢£ÁAPÀ (PÀqÀvÀ ªÀÄÄPÁÛAiÀÄUÉÆ½¹zÀ ¢£ÁAPÀ 31.03.2020 </t>
  </si>
  <si>
    <t>FY- 2019-20 (Account's File details)</t>
  </si>
  <si>
    <t>Deputy Controller of Accounts</t>
  </si>
  <si>
    <t>Superintendent Engineer(Ele)</t>
  </si>
  <si>
    <t>O &amp; M Circle GESCOM,  Koppal</t>
  </si>
  <si>
    <t>O &amp; M Circle GESCOM,  Koppal. HQ:Munirabad</t>
  </si>
  <si>
    <t>31.03.2020</t>
  </si>
  <si>
    <t>PÁAiÀÄð ªÀÄvÀÄÛ ¥Á®£Á ªÀÈvÀÛ eÉ¸ÁÌA,</t>
  </si>
  <si>
    <t xml:space="preserve">  ªÀÄÄ¤gÁ¨Ázï.</t>
  </si>
  <si>
    <t>G¥À-¯ÉPÀÌ ¤AiÀÄAvÀæuÁ¢üPÁjUÀ¼ÀÄ,</t>
  </si>
  <si>
    <t xml:space="preserve"> C¢üÃPÀëPÀ C©üAiÀÄAvÀgÀgÀÄ («),</t>
  </si>
  <si>
    <t>33/11 PÉ« G¥À-PÉÃAzÀæ</t>
  </si>
  <si>
    <t>ªÀiÁ»w ºÀPÀÄÌ C¢ü¤AiÀÄªÀÄ 2005 gÀ CªÀ¢AiÀÄ°è</t>
  </si>
  <si>
    <t>202</t>
  </si>
  <si>
    <t>¸ÀÄvÉÆÛÃ¯É</t>
  </si>
  <si>
    <t>PÀbÉÃj ¦oÉÆÃ¥ÀPÀgÀtUÀ¼ÀÄ/¯ÉÃR¤¸ÁªÀÄVæUÀ¼ÀÄ</t>
  </si>
  <si>
    <t>J¯ï.¦.¹.(PÉÆ£ÉAiÀÄªÉÃvÀ£À ¥ÀvÀæ)</t>
  </si>
  <si>
    <t>¥ÉÆæÃ¥ÉµÀ£À¯ïè mÁåPÀì</t>
  </si>
  <si>
    <t>EA¥Éæ¸ÀÖ NZÀgï ¥sÉÊ¯ï</t>
  </si>
  <si>
    <t>¯ÉªÀ¯ï-2 UÀÄj ¸ÁzsÀ¤AiÀÄ(«f¯É£Àì PÉÃ¸ï)</t>
  </si>
  <si>
    <t>ªÉÃ¯ï¥Égï ¥sÀAqï</t>
  </si>
  <si>
    <t>Co-operative Socity Dedection Statement-KPLMRBBellary and other</t>
  </si>
  <si>
    <t>Complaints Departmental Others</t>
  </si>
  <si>
    <t>SC, ST backlog assignment, sensitive survey appendix by the karnataka state backward classes commission</t>
  </si>
  <si>
    <t>Special incentive Scheme</t>
  </si>
  <si>
    <t xml:space="preserve">PÀqÀvÀ ¥ÁægÀA©ü¹zÀ ¢£ÁAPÀ </t>
  </si>
  <si>
    <t xml:space="preserve">PÀqÀvÀ «¯ÉÃªÁj ªÀiÁrzÀ ¢£ÁAPÀ (PÀqÀvÀ ªÀÄÄPÁÛAiÀÄUÉÆ½¹zÀ ¢£ÁAPÀ  </t>
  </si>
  <si>
    <t>ºÀÄlÄªÀ½(J¸ÁÖ©è±ïªÉÄAl)</t>
  </si>
  <si>
    <t>20.04.2015</t>
  </si>
  <si>
    <t>17.04.2015</t>
  </si>
  <si>
    <t>25.05.2015</t>
  </si>
  <si>
    <t>29.08.2011</t>
  </si>
  <si>
    <t>13.03.2020.</t>
  </si>
  <si>
    <t>21.05.2015</t>
  </si>
  <si>
    <t>13.01.2020.</t>
  </si>
  <si>
    <t>16.05.2015</t>
  </si>
  <si>
    <t>26.02.2020.</t>
  </si>
  <si>
    <t>22.06.2015</t>
  </si>
  <si>
    <t>26.03.2020.</t>
  </si>
  <si>
    <t>14.03.2020.</t>
  </si>
  <si>
    <t>JªÀiï. n.n.¦. 3 §rÛ vÀgÀ¨ÉÃw</t>
  </si>
  <si>
    <r>
      <t>24</t>
    </r>
    <r>
      <rPr>
        <sz val="16"/>
        <color theme="1"/>
        <rFont val="Calibri"/>
        <family val="2"/>
        <scheme val="minor"/>
      </rPr>
      <t>(A)</t>
    </r>
  </si>
  <si>
    <t>08.06.2015</t>
  </si>
  <si>
    <t>30.06.2015</t>
  </si>
  <si>
    <t>13.04.2015</t>
  </si>
  <si>
    <t>20.05.2015</t>
  </si>
  <si>
    <t>04.06.2015</t>
  </si>
  <si>
    <t>10.10.2016</t>
  </si>
  <si>
    <t>23.09.2015</t>
  </si>
  <si>
    <t>08.05.2015</t>
  </si>
  <si>
    <t>15.08.2015</t>
  </si>
  <si>
    <t>21.03.2020.</t>
  </si>
  <si>
    <t>21.11.2015</t>
  </si>
  <si>
    <t>15.03.2020.</t>
  </si>
  <si>
    <t>04.12.2015</t>
  </si>
  <si>
    <t>05.03.2020.</t>
  </si>
  <si>
    <t>04.02.2015</t>
  </si>
  <si>
    <t>19.03.2020.</t>
  </si>
  <si>
    <t>15.12.2018</t>
  </si>
  <si>
    <t>29.02.2020.</t>
  </si>
  <si>
    <t>18.12.2015</t>
  </si>
  <si>
    <t>29.11.2019.</t>
  </si>
  <si>
    <t>03.01.2020.</t>
  </si>
  <si>
    <t>10.06.2016</t>
  </si>
  <si>
    <t>09.08.2016</t>
  </si>
  <si>
    <t>441</t>
  </si>
  <si>
    <t>238</t>
  </si>
  <si>
    <t>524</t>
  </si>
  <si>
    <t>96</t>
  </si>
  <si>
    <r>
      <t>71</t>
    </r>
    <r>
      <rPr>
        <sz val="16"/>
        <color theme="1"/>
        <rFont val="Calibri"/>
        <family val="2"/>
        <scheme val="minor"/>
      </rPr>
      <t>(A)</t>
    </r>
  </si>
  <si>
    <t>30.11.2015</t>
  </si>
  <si>
    <t>66</t>
  </si>
  <si>
    <t>459</t>
  </si>
  <si>
    <t>30.05.2015</t>
  </si>
  <si>
    <t>29.03.2020.</t>
  </si>
  <si>
    <t>07.04.2016.</t>
  </si>
  <si>
    <t>04.01.2019.</t>
  </si>
  <si>
    <t>04.11.2019.</t>
  </si>
  <si>
    <t>15.04.2015</t>
  </si>
  <si>
    <t>30.03.2020.</t>
  </si>
  <si>
    <t>13.02.2020.</t>
  </si>
  <si>
    <t>00.00.00</t>
  </si>
  <si>
    <t>29.04.2020.</t>
  </si>
  <si>
    <t>22.07.2015</t>
  </si>
  <si>
    <t>20.03.2020.</t>
  </si>
  <si>
    <t>05.11.2015</t>
  </si>
  <si>
    <t>09.03.2020.</t>
  </si>
  <si>
    <t>72</t>
  </si>
  <si>
    <t>21.02.2015</t>
  </si>
  <si>
    <r>
      <t>71</t>
    </r>
    <r>
      <rPr>
        <sz val="16"/>
        <color theme="1"/>
        <rFont val="Calibri"/>
        <family val="2"/>
        <scheme val="minor"/>
      </rPr>
      <t>(B)</t>
    </r>
  </si>
  <si>
    <t>»jvÀ£À ¥ÀnÖ</t>
  </si>
  <si>
    <t>23.12.2017</t>
  </si>
  <si>
    <t>12.05.2015</t>
  </si>
  <si>
    <t>29.09.2014</t>
  </si>
  <si>
    <t>54</t>
  </si>
  <si>
    <t>771</t>
  </si>
  <si>
    <t>29.05.2015</t>
  </si>
  <si>
    <t>23.05.2020.</t>
  </si>
  <si>
    <t>11.12.2015</t>
  </si>
  <si>
    <t>14.01.2020.</t>
  </si>
  <si>
    <t>204</t>
  </si>
  <si>
    <t>05.05.2020.</t>
  </si>
  <si>
    <t>26.10.2015</t>
  </si>
  <si>
    <t>07.10.2015.</t>
  </si>
  <si>
    <t>14.06.2011</t>
  </si>
  <si>
    <t>17.01.2020.</t>
  </si>
  <si>
    <t>00.00.0000</t>
  </si>
  <si>
    <t>0.00.000</t>
  </si>
  <si>
    <t>18.03.2020.</t>
  </si>
  <si>
    <t>17.02.2019</t>
  </si>
  <si>
    <t>10.05.2018</t>
  </si>
  <si>
    <t>14.08.2019</t>
  </si>
  <si>
    <t>25.11.2017</t>
  </si>
  <si>
    <t>25.07.2018</t>
  </si>
  <si>
    <t>57</t>
  </si>
  <si>
    <t>10.07.2015</t>
  </si>
  <si>
    <t>04.07.2016.</t>
  </si>
  <si>
    <t>00.00.0000.</t>
  </si>
  <si>
    <t>18.09.2019</t>
  </si>
  <si>
    <t>18.02.2020.</t>
  </si>
  <si>
    <t>04.10.2017</t>
  </si>
  <si>
    <t>25.09.2018.</t>
  </si>
  <si>
    <t>23.06.2016</t>
  </si>
  <si>
    <t>20.12.2019.</t>
  </si>
  <si>
    <t>05.01.2015</t>
  </si>
  <si>
    <t>05.06.2015.</t>
  </si>
  <si>
    <t>19.07.2017</t>
  </si>
  <si>
    <t>01.08.2017.</t>
  </si>
  <si>
    <t>22.10.2019</t>
  </si>
  <si>
    <t>26.11.2016</t>
  </si>
  <si>
    <t>21.09.2019.</t>
  </si>
  <si>
    <t>13.07.2018</t>
  </si>
  <si>
    <t>06.03.2019.</t>
  </si>
  <si>
    <t>21</t>
  </si>
  <si>
    <t>08.11.2019.</t>
  </si>
  <si>
    <t>19.03.2019.</t>
  </si>
  <si>
    <t>27.08.2018.</t>
  </si>
  <si>
    <t>31.01.2020.</t>
  </si>
  <si>
    <t>22.10.2019.</t>
  </si>
  <si>
    <t>04.10.2019.</t>
  </si>
  <si>
    <t>22.05.2019.</t>
  </si>
  <si>
    <t>20.01.2020</t>
  </si>
  <si>
    <t>20.01.2020.</t>
  </si>
  <si>
    <t>11.11.2016</t>
  </si>
  <si>
    <t>17.03.2020.</t>
  </si>
  <si>
    <t>15.10.2011</t>
  </si>
  <si>
    <t>22.02.2019</t>
  </si>
  <si>
    <t>03.12.2015</t>
  </si>
  <si>
    <t>12.01.2018.</t>
  </si>
  <si>
    <t>275</t>
  </si>
  <si>
    <t>29.12.2015</t>
  </si>
  <si>
    <t>22.01.2020.</t>
  </si>
  <si>
    <t>18.08.2015</t>
  </si>
  <si>
    <t>29.01.2019.</t>
  </si>
  <si>
    <t>42</t>
  </si>
  <si>
    <t>19.04.2018</t>
  </si>
  <si>
    <t>20.05.2018</t>
  </si>
  <si>
    <t>20.02.2020.</t>
  </si>
  <si>
    <t>37</t>
  </si>
  <si>
    <t>23.05.2015</t>
  </si>
  <si>
    <t>28.11.2019.</t>
  </si>
  <si>
    <t>21.10.2015</t>
  </si>
  <si>
    <t>24.02.2020.</t>
  </si>
  <si>
    <t>45</t>
  </si>
  <si>
    <t>12.09.2017</t>
  </si>
  <si>
    <t>25.02.2020.</t>
  </si>
  <si>
    <t>25.04.2018</t>
  </si>
  <si>
    <t>26.05.2018</t>
  </si>
  <si>
    <t>63</t>
  </si>
  <si>
    <t>20.01.2015</t>
  </si>
  <si>
    <t>06.05.2015</t>
  </si>
  <si>
    <t>216</t>
  </si>
  <si>
    <t>24.06.2015</t>
  </si>
  <si>
    <t>11.05.2015</t>
  </si>
  <si>
    <t>07.04.2015</t>
  </si>
  <si>
    <r>
      <t>9</t>
    </r>
    <r>
      <rPr>
        <sz val="16"/>
        <color theme="1"/>
        <rFont val="Cambria"/>
        <family val="1"/>
        <scheme val="major"/>
      </rPr>
      <t>(A)</t>
    </r>
  </si>
  <si>
    <r>
      <t>9</t>
    </r>
    <r>
      <rPr>
        <sz val="16"/>
        <color theme="1"/>
        <rFont val="Cambria"/>
        <family val="1"/>
        <scheme val="major"/>
      </rPr>
      <t>(C)</t>
    </r>
  </si>
  <si>
    <r>
      <t>9</t>
    </r>
    <r>
      <rPr>
        <sz val="16"/>
        <color theme="1"/>
        <rFont val="Cambria"/>
        <family val="1"/>
        <scheme val="major"/>
      </rPr>
      <t>(B)</t>
    </r>
  </si>
  <si>
    <r>
      <t>9</t>
    </r>
    <r>
      <rPr>
        <sz val="16"/>
        <color theme="1"/>
        <rFont val="Cambria"/>
        <family val="1"/>
        <scheme val="major"/>
      </rPr>
      <t>(D)</t>
    </r>
  </si>
  <si>
    <t>05.12.2019</t>
  </si>
  <si>
    <t>05.12.2019.</t>
  </si>
  <si>
    <t>04.07.2019</t>
  </si>
  <si>
    <t>03.02.2020.</t>
  </si>
  <si>
    <t>23.12.2019.</t>
  </si>
  <si>
    <t>30</t>
  </si>
  <si>
    <t>18.10.2018</t>
  </si>
  <si>
    <t>70</t>
  </si>
  <si>
    <t>17.05.2017</t>
  </si>
  <si>
    <t>19.01.2020.</t>
  </si>
  <si>
    <t>10.02.2020.</t>
  </si>
  <si>
    <t>02.01.2020.</t>
  </si>
  <si>
    <t>08.01.2020.</t>
  </si>
  <si>
    <t>13.05.2015</t>
  </si>
  <si>
    <t>05.05.2015</t>
  </si>
  <si>
    <t>23.03.2020.</t>
  </si>
  <si>
    <t>00</t>
  </si>
  <si>
    <t>05.03.2017</t>
  </si>
  <si>
    <t>07.12.2020.</t>
  </si>
  <si>
    <t>97</t>
  </si>
  <si>
    <t>28.05.2019</t>
  </si>
  <si>
    <t>17.05.2020.</t>
  </si>
  <si>
    <t>11.03.2020.</t>
  </si>
  <si>
    <t>06.03.2020.</t>
  </si>
  <si>
    <t>04.04.2017.</t>
  </si>
  <si>
    <t>29.03.2019.</t>
  </si>
  <si>
    <t>21.11.2019.</t>
  </si>
  <si>
    <t>0.00.0000.</t>
  </si>
  <si>
    <t>27.02.2020.</t>
  </si>
  <si>
    <t>09.02.2018.</t>
  </si>
  <si>
    <t>15.10.2011.</t>
  </si>
  <si>
    <t>22.02.2019.</t>
  </si>
  <si>
    <t>21.02.2018.</t>
  </si>
  <si>
    <t>05.12.2015.</t>
  </si>
  <si>
    <t>10.06.2016.</t>
  </si>
  <si>
    <t>417</t>
  </si>
  <si>
    <t>SÁ° ºÀÄzÉÝUÀ¼À «ªÀgÀ/ªÀÈvÀÛ PÀbÉÃj</t>
  </si>
  <si>
    <t xml:space="preserve">SÁ° ºÀÄzÉÝUÀ¼À «ªÀgÀ PÉÆ¥Àà¼À «¨sÁUÀ </t>
  </si>
  <si>
    <t>SÁ° ºÀÄzÉÝUÀ¼À «ªÀgÀ UÀAUÁªÀw «¨sÁUÀ</t>
  </si>
  <si>
    <t xml:space="preserve">SÁ° ºÀÄzÉÝUÀ¼À «ªÀgÀ ¥ÀvÀæ ªÀåªÀºÁgÀUÀ¼ÀÄ </t>
  </si>
  <si>
    <t>ªÀÈvÀÛ ªÀÄlÖzÀ  eÉÃµÀ×vÀ ¥ÀnÖAiÀÄ DPÉëÃ¥Àt ¥ÀvÀæUÀ¼ÀÄ</t>
  </si>
  <si>
    <t>10.05.2017</t>
  </si>
  <si>
    <t>22.12.2016.</t>
  </si>
  <si>
    <t xml:space="preserve">File opened  on  </t>
  </si>
  <si>
    <t xml:space="preserve">File Completion to </t>
  </si>
  <si>
    <t>PÀAzÁAiÀÄ (¸ÀAUÀæºÀ)</t>
  </si>
  <si>
    <t>9 (A)</t>
  </si>
  <si>
    <t>9 (B)</t>
  </si>
  <si>
    <t>9 (c)</t>
  </si>
  <si>
    <t xml:space="preserve">Vacancy Position </t>
  </si>
  <si>
    <t>Vacancy Position Gangavathi</t>
  </si>
  <si>
    <t>Vacancy Position corresponding</t>
  </si>
  <si>
    <t>9(D)</t>
  </si>
  <si>
    <t>SÁ° ºÀÄzÉÝUÀ¼À «ªÀgÀ/ªÀÈvÀÛ PÀbÉÃj MlÄÖ ªÀÈvÀÛ PÀbÉÃj</t>
  </si>
  <si>
    <t>Vacancy Position Total Circle</t>
  </si>
  <si>
    <t xml:space="preserve">M.T.T.P-2 Training, Vacational training, Examinations of a Corporation, Oneday workshop. </t>
  </si>
  <si>
    <t>M.T.T.P-3, Promotional training</t>
  </si>
  <si>
    <t>24(A)</t>
  </si>
  <si>
    <t xml:space="preserve">16.11.2015 </t>
  </si>
  <si>
    <t xml:space="preserve">19.03.2020. </t>
  </si>
  <si>
    <t>71(A)</t>
  </si>
  <si>
    <t>Provisional Seriority List correspondence.</t>
  </si>
  <si>
    <t>71(B)</t>
  </si>
  <si>
    <t xml:space="preserve">Seriority List </t>
  </si>
  <si>
    <r>
      <t>54/</t>
    </r>
    <r>
      <rPr>
        <sz val="16"/>
        <color theme="1"/>
        <rFont val="Times New Roman"/>
        <family val="1"/>
      </rPr>
      <t>A</t>
    </r>
  </si>
  <si>
    <t>33/11 KV Mussa</t>
  </si>
  <si>
    <t>About Marks card verification (Requested information about realism)</t>
  </si>
  <si>
    <t>PÀAzÁAiÀÄPÉÌ ¸ÀA§AzsÀ¥ÀlÖ ±ÀÄ®Ì »A¥ÀqÉAiÀÄÄªÀÅzÀÄ.</t>
  </si>
  <si>
    <t>¸À±À¸ÀÛç ¥ÀqÉUÀ¼À zÀédUÀ¼ÀÄ</t>
  </si>
  <si>
    <t>17.01.2016</t>
  </si>
  <si>
    <t>10.01.2020.</t>
  </si>
  <si>
    <t>À PÀqÀvÀ ªÀÄÄAzÀÄªÀgÉ¸À¯ÁVzÉ.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</si>
</sst>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22"/>
      <color theme="1"/>
      <name val="Calibri"/>
      <family val="2"/>
      <scheme val="minor"/>
    </font>
    <font>
      <b/>
      <sz val="2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22"/>
      <color theme="1"/>
      <name val="Arial"/>
      <family val="2"/>
    </font>
    <font>
      <sz val="22"/>
      <name val="Calibri"/>
      <family val="2"/>
      <scheme val="minor"/>
    </font>
    <font>
      <b/>
      <sz val="26"/>
      <name val="Calibri"/>
      <family val="2"/>
      <scheme val="minor"/>
    </font>
    <font>
      <b/>
      <sz val="24"/>
      <color theme="1"/>
      <name val="Cambria"/>
      <family val="1"/>
      <scheme val="major"/>
    </font>
    <font>
      <sz val="24"/>
      <color theme="1"/>
      <name val="Calibri"/>
      <family val="2"/>
      <scheme val="minor"/>
    </font>
    <font>
      <sz val="14"/>
      <color rgb="FF000000"/>
      <name val="Nudi 01 e"/>
    </font>
    <font>
      <sz val="14"/>
      <color theme="1"/>
      <name val="Calibri"/>
      <family val="2"/>
      <scheme val="minor"/>
    </font>
    <font>
      <sz val="16"/>
      <color rgb="FF000000"/>
      <name val="Nudi 01 e"/>
    </font>
    <font>
      <sz val="16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sz val="16"/>
      <color theme="1"/>
      <name val="Nudi 05 e"/>
    </font>
    <font>
      <sz val="16"/>
      <color theme="1"/>
      <name val="Cambria"/>
      <family val="1"/>
      <scheme val="major"/>
    </font>
    <font>
      <sz val="16"/>
      <name val="Cambria"/>
      <family val="1"/>
      <scheme val="major"/>
    </font>
    <font>
      <sz val="16"/>
      <name val="Calibri"/>
      <family val="2"/>
      <scheme val="minor"/>
    </font>
    <font>
      <sz val="16"/>
      <color theme="1"/>
      <name val="Times New Roman"/>
      <family val="1"/>
    </font>
    <font>
      <sz val="10"/>
      <name val="Book Antiqua"/>
      <family val="1"/>
    </font>
    <font>
      <sz val="11"/>
      <color theme="1"/>
      <name val="Nudi 01 e"/>
    </font>
    <font>
      <sz val="12"/>
      <color theme="1"/>
      <name val="Nudi 01 e"/>
    </font>
    <font>
      <sz val="11"/>
      <color theme="1"/>
      <name val="Nudi Akshar"/>
    </font>
    <font>
      <sz val="14"/>
      <color theme="1"/>
      <name val="Nudi 01 e"/>
    </font>
    <font>
      <sz val="12"/>
      <name val="Arial"/>
      <family val="2"/>
    </font>
    <font>
      <b/>
      <sz val="14"/>
      <name val="Nudi 01 e"/>
    </font>
    <font>
      <b/>
      <sz val="16"/>
      <color rgb="FF000000"/>
      <name val="Nudi 01 e"/>
    </font>
    <font>
      <b/>
      <sz val="16"/>
      <color theme="1"/>
      <name val="Calibri"/>
      <family val="2"/>
      <scheme val="minor"/>
    </font>
    <font>
      <sz val="14"/>
      <color theme="1"/>
      <name val="Nudi Akshar"/>
    </font>
    <font>
      <sz val="16"/>
      <color theme="1"/>
      <name val="Nudi 01 e"/>
    </font>
    <font>
      <sz val="16"/>
      <color theme="1"/>
      <name val="Nudi Aksha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10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0" xfId="0" applyFont="1" applyFill="1"/>
    <xf numFmtId="0" fontId="0" fillId="0" borderId="0" xfId="0" applyFill="1" applyAlignment="1">
      <alignment horizontal="left" vertical="center"/>
    </xf>
    <xf numFmtId="0" fontId="5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Fill="1"/>
    <xf numFmtId="49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28" fillId="0" borderId="0" xfId="1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0" fillId="0" borderId="1" xfId="0" applyFill="1" applyBorder="1"/>
    <xf numFmtId="0" fontId="0" fillId="0" borderId="0" xfId="0" applyFill="1" applyBorder="1" applyAlignment="1">
      <alignment vertical="center"/>
    </xf>
    <xf numFmtId="0" fontId="1" fillId="0" borderId="0" xfId="0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32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0"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view="pageBreakPreview" zoomScale="70" zoomScaleSheetLayoutView="70" workbookViewId="0">
      <pane ySplit="2" topLeftCell="A3" activePane="bottomLeft" state="frozen"/>
      <selection pane="bottomLeft" sqref="A1:I1"/>
    </sheetView>
  </sheetViews>
  <sheetFormatPr defaultColWidth="9.140625" defaultRowHeight="15" x14ac:dyDescent="0.25"/>
  <cols>
    <col min="1" max="1" width="15.140625" style="2" customWidth="1"/>
    <col min="2" max="2" width="16.140625" style="3" customWidth="1"/>
    <col min="3" max="3" width="71.42578125" style="4" customWidth="1"/>
    <col min="4" max="4" width="24.42578125" style="1" customWidth="1"/>
    <col min="5" max="5" width="43" style="1" customWidth="1"/>
    <col min="6" max="6" width="38.85546875" style="1" customWidth="1"/>
    <col min="7" max="7" width="30.7109375" style="1" customWidth="1"/>
    <col min="8" max="8" width="26.7109375" style="1" customWidth="1"/>
    <col min="9" max="9" width="26.85546875" style="1" customWidth="1"/>
    <col min="10" max="16384" width="9.140625" style="1"/>
  </cols>
  <sheetData>
    <row r="1" spans="1:9" s="5" customFormat="1" ht="33.75" x14ac:dyDescent="0.5">
      <c r="A1" s="90" t="s">
        <v>915</v>
      </c>
      <c r="B1" s="91"/>
      <c r="C1" s="91"/>
      <c r="D1" s="91"/>
      <c r="E1" s="91"/>
      <c r="F1" s="91"/>
      <c r="G1" s="91"/>
      <c r="H1" s="91"/>
      <c r="I1" s="92"/>
    </row>
    <row r="2" spans="1:9" s="5" customFormat="1" ht="112.5" customHeight="1" x14ac:dyDescent="0.5">
      <c r="A2" s="9" t="s">
        <v>0</v>
      </c>
      <c r="B2" s="10" t="s">
        <v>1</v>
      </c>
      <c r="C2" s="9" t="s">
        <v>2</v>
      </c>
      <c r="D2" s="11" t="s">
        <v>447</v>
      </c>
      <c r="E2" s="11" t="s">
        <v>1136</v>
      </c>
      <c r="F2" s="11" t="s">
        <v>1137</v>
      </c>
      <c r="G2" s="11" t="s">
        <v>4</v>
      </c>
      <c r="H2" s="11" t="s">
        <v>5</v>
      </c>
      <c r="I2" s="11" t="s">
        <v>6</v>
      </c>
    </row>
    <row r="3" spans="1:9" s="7" customFormat="1" ht="28.5" x14ac:dyDescent="0.25">
      <c r="A3" s="6">
        <v>1</v>
      </c>
      <c r="B3" s="6">
        <v>1</v>
      </c>
      <c r="C3" s="6" t="s">
        <v>724</v>
      </c>
      <c r="D3" s="44">
        <v>324</v>
      </c>
      <c r="E3" s="21" t="s">
        <v>942</v>
      </c>
      <c r="F3" s="21" t="s">
        <v>1115</v>
      </c>
      <c r="G3" s="6" t="s">
        <v>9</v>
      </c>
      <c r="H3" s="6" t="s">
        <v>299</v>
      </c>
      <c r="I3" s="6" t="s">
        <v>9</v>
      </c>
    </row>
    <row r="4" spans="1:9" s="7" customFormat="1" ht="54" x14ac:dyDescent="0.25">
      <c r="A4" s="6">
        <v>2</v>
      </c>
      <c r="B4" s="6">
        <v>2</v>
      </c>
      <c r="C4" s="6" t="s">
        <v>725</v>
      </c>
      <c r="D4" s="44">
        <v>436</v>
      </c>
      <c r="E4" s="21" t="s">
        <v>943</v>
      </c>
      <c r="F4" s="21" t="s">
        <v>971</v>
      </c>
      <c r="G4" s="6" t="s">
        <v>9</v>
      </c>
      <c r="H4" s="6" t="s">
        <v>299</v>
      </c>
      <c r="I4" s="6" t="s">
        <v>9</v>
      </c>
    </row>
    <row r="5" spans="1:9" s="7" customFormat="1" ht="54" x14ac:dyDescent="0.25">
      <c r="A5" s="6">
        <v>3</v>
      </c>
      <c r="B5" s="6">
        <v>3</v>
      </c>
      <c r="C5" s="6" t="s">
        <v>726</v>
      </c>
      <c r="D5" s="44">
        <v>425</v>
      </c>
      <c r="E5" s="21" t="s">
        <v>1106</v>
      </c>
      <c r="F5" s="21" t="s">
        <v>1116</v>
      </c>
      <c r="G5" s="6" t="s">
        <v>9</v>
      </c>
      <c r="H5" s="6" t="s">
        <v>299</v>
      </c>
      <c r="I5" s="6" t="s">
        <v>9</v>
      </c>
    </row>
    <row r="6" spans="1:9" s="7" customFormat="1" ht="81" x14ac:dyDescent="0.25">
      <c r="A6" s="6">
        <v>4</v>
      </c>
      <c r="B6" s="6">
        <v>4</v>
      </c>
      <c r="C6" s="6" t="s">
        <v>727</v>
      </c>
      <c r="D6" s="45" t="s">
        <v>584</v>
      </c>
      <c r="E6" s="21" t="s">
        <v>1084</v>
      </c>
      <c r="F6" s="21" t="s">
        <v>1117</v>
      </c>
      <c r="G6" s="6" t="s">
        <v>9</v>
      </c>
      <c r="H6" s="6" t="s">
        <v>299</v>
      </c>
      <c r="I6" s="6" t="s">
        <v>9</v>
      </c>
    </row>
    <row r="7" spans="1:9" s="7" customFormat="1" ht="42.75" customHeight="1" x14ac:dyDescent="0.25">
      <c r="A7" s="6">
        <v>5</v>
      </c>
      <c r="B7" s="6">
        <v>5</v>
      </c>
      <c r="C7" s="6" t="s">
        <v>728</v>
      </c>
      <c r="D7" s="44">
        <v>0</v>
      </c>
      <c r="E7" s="21" t="s">
        <v>1020</v>
      </c>
      <c r="F7" s="21" t="s">
        <v>1031</v>
      </c>
      <c r="G7" s="6" t="s">
        <v>9</v>
      </c>
      <c r="H7" s="6" t="s">
        <v>299</v>
      </c>
      <c r="I7" s="6" t="s">
        <v>9</v>
      </c>
    </row>
    <row r="8" spans="1:9" s="7" customFormat="1" ht="108" x14ac:dyDescent="0.25">
      <c r="A8" s="6">
        <v>6</v>
      </c>
      <c r="B8" s="6">
        <v>6</v>
      </c>
      <c r="C8" s="6" t="s">
        <v>729</v>
      </c>
      <c r="D8" s="44">
        <v>370</v>
      </c>
      <c r="E8" s="21" t="s">
        <v>943</v>
      </c>
      <c r="F8" s="21" t="s">
        <v>1097</v>
      </c>
      <c r="G8" s="6" t="s">
        <v>9</v>
      </c>
      <c r="H8" s="6" t="s">
        <v>299</v>
      </c>
      <c r="I8" s="6" t="s">
        <v>9</v>
      </c>
    </row>
    <row r="9" spans="1:9" s="7" customFormat="1" ht="28.5" x14ac:dyDescent="0.25">
      <c r="A9" s="6">
        <v>7</v>
      </c>
      <c r="B9" s="6">
        <v>7</v>
      </c>
      <c r="C9" s="6" t="s">
        <v>730</v>
      </c>
      <c r="D9" s="44">
        <v>487</v>
      </c>
      <c r="E9" s="21" t="s">
        <v>1113</v>
      </c>
      <c r="F9" s="21" t="s">
        <v>1114</v>
      </c>
      <c r="G9" s="6" t="s">
        <v>9</v>
      </c>
      <c r="H9" s="6" t="s">
        <v>299</v>
      </c>
      <c r="I9" s="6" t="s">
        <v>9</v>
      </c>
    </row>
    <row r="10" spans="1:9" s="7" customFormat="1" ht="28.5" x14ac:dyDescent="0.25">
      <c r="A10" s="6">
        <v>8</v>
      </c>
      <c r="B10" s="33">
        <v>8</v>
      </c>
      <c r="C10" s="33" t="s">
        <v>731</v>
      </c>
      <c r="D10" s="44">
        <v>1047</v>
      </c>
      <c r="E10" s="21" t="s">
        <v>992</v>
      </c>
      <c r="F10" s="21" t="s">
        <v>993</v>
      </c>
      <c r="G10" s="33" t="s">
        <v>9</v>
      </c>
      <c r="H10" s="33" t="s">
        <v>299</v>
      </c>
      <c r="I10" s="33" t="s">
        <v>9</v>
      </c>
    </row>
    <row r="11" spans="1:9" s="7" customFormat="1" ht="54" x14ac:dyDescent="0.25">
      <c r="A11" s="6">
        <v>9</v>
      </c>
      <c r="B11" s="6">
        <v>9</v>
      </c>
      <c r="C11" s="6" t="s">
        <v>732</v>
      </c>
      <c r="D11" s="44">
        <v>9</v>
      </c>
      <c r="E11" s="21" t="s">
        <v>336</v>
      </c>
      <c r="F11" s="21" t="s">
        <v>1105</v>
      </c>
      <c r="G11" s="6" t="s">
        <v>9</v>
      </c>
      <c r="H11" s="6" t="s">
        <v>299</v>
      </c>
      <c r="I11" s="6" t="s">
        <v>9</v>
      </c>
    </row>
    <row r="12" spans="1:9" s="7" customFormat="1" ht="28.5" x14ac:dyDescent="0.25">
      <c r="A12" s="6">
        <v>10</v>
      </c>
      <c r="B12" s="6" t="s">
        <v>1139</v>
      </c>
      <c r="C12" s="6" t="s">
        <v>1142</v>
      </c>
      <c r="D12" s="44">
        <v>27</v>
      </c>
      <c r="E12" s="21" t="s">
        <v>1095</v>
      </c>
      <c r="F12" s="21" t="s">
        <v>1096</v>
      </c>
      <c r="G12" s="6" t="s">
        <v>9</v>
      </c>
      <c r="H12" s="6" t="s">
        <v>299</v>
      </c>
      <c r="I12" s="6"/>
    </row>
    <row r="13" spans="1:9" s="7" customFormat="1" ht="28.5" x14ac:dyDescent="0.25">
      <c r="A13" s="6">
        <v>11</v>
      </c>
      <c r="B13" s="6" t="s">
        <v>1140</v>
      </c>
      <c r="C13" s="6" t="s">
        <v>1143</v>
      </c>
      <c r="D13" s="44">
        <v>1</v>
      </c>
      <c r="E13" s="21" t="s">
        <v>1093</v>
      </c>
      <c r="F13" s="21" t="s">
        <v>1094</v>
      </c>
      <c r="G13" s="6" t="s">
        <v>9</v>
      </c>
      <c r="H13" s="6" t="s">
        <v>299</v>
      </c>
      <c r="I13" s="6"/>
    </row>
    <row r="14" spans="1:9" s="7" customFormat="1" ht="28.5" x14ac:dyDescent="0.25">
      <c r="A14" s="6">
        <v>12</v>
      </c>
      <c r="B14" s="6" t="s">
        <v>1141</v>
      </c>
      <c r="C14" s="6" t="s">
        <v>1144</v>
      </c>
      <c r="D14" s="44">
        <v>6</v>
      </c>
      <c r="E14" s="21" t="s">
        <v>376</v>
      </c>
      <c r="F14" s="21" t="s">
        <v>1104</v>
      </c>
      <c r="G14" s="6" t="s">
        <v>9</v>
      </c>
      <c r="H14" s="6" t="s">
        <v>299</v>
      </c>
      <c r="I14" s="6"/>
    </row>
    <row r="15" spans="1:9" s="7" customFormat="1" ht="28.5" x14ac:dyDescent="0.25">
      <c r="A15" s="6">
        <v>13</v>
      </c>
      <c r="B15" s="6" t="s">
        <v>1145</v>
      </c>
      <c r="C15" s="6" t="s">
        <v>1147</v>
      </c>
      <c r="D15" s="44">
        <v>9</v>
      </c>
      <c r="E15" s="21" t="s">
        <v>336</v>
      </c>
      <c r="F15" s="21" t="s">
        <v>1105</v>
      </c>
      <c r="G15" s="6" t="s">
        <v>9</v>
      </c>
      <c r="H15" s="6" t="s">
        <v>299</v>
      </c>
      <c r="I15" s="6"/>
    </row>
    <row r="16" spans="1:9" s="7" customFormat="1" ht="108" x14ac:dyDescent="0.25">
      <c r="A16" s="6">
        <v>14</v>
      </c>
      <c r="B16" s="6">
        <v>10</v>
      </c>
      <c r="C16" s="6" t="s">
        <v>733</v>
      </c>
      <c r="D16" s="44">
        <v>234</v>
      </c>
      <c r="E16" s="21" t="s">
        <v>942</v>
      </c>
      <c r="F16" s="21" t="s">
        <v>953</v>
      </c>
      <c r="G16" s="6" t="s">
        <v>9</v>
      </c>
      <c r="H16" s="6" t="s">
        <v>299</v>
      </c>
      <c r="I16" s="6" t="s">
        <v>9</v>
      </c>
    </row>
    <row r="17" spans="1:9" s="7" customFormat="1" ht="54" x14ac:dyDescent="0.25">
      <c r="A17" s="6">
        <v>15</v>
      </c>
      <c r="B17" s="6">
        <v>11</v>
      </c>
      <c r="C17" s="6" t="s">
        <v>734</v>
      </c>
      <c r="D17" s="44">
        <v>225</v>
      </c>
      <c r="E17" s="21" t="s">
        <v>943</v>
      </c>
      <c r="F17" s="21" t="s">
        <v>994</v>
      </c>
      <c r="G17" s="6" t="s">
        <v>9</v>
      </c>
      <c r="H17" s="6" t="s">
        <v>299</v>
      </c>
      <c r="I17" s="6" t="s">
        <v>9</v>
      </c>
    </row>
    <row r="18" spans="1:9" s="7" customFormat="1" ht="28.5" x14ac:dyDescent="0.25">
      <c r="A18" s="26"/>
      <c r="B18" s="26"/>
      <c r="C18" s="26"/>
      <c r="G18" s="26"/>
      <c r="H18" s="26"/>
      <c r="I18" s="26"/>
    </row>
    <row r="19" spans="1:9" s="7" customFormat="1" ht="28.5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s="7" customFormat="1" ht="28.5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s="7" customFormat="1" ht="28.5" x14ac:dyDescent="0.25">
      <c r="A21" s="26"/>
      <c r="B21" s="26"/>
      <c r="C21" s="26"/>
      <c r="D21" s="26"/>
      <c r="E21" s="26"/>
      <c r="F21" s="26"/>
      <c r="G21" s="26"/>
      <c r="H21" s="26"/>
      <c r="I21" s="26"/>
    </row>
    <row r="22" spans="1:9" s="7" customFormat="1" ht="38.25" customHeight="1" x14ac:dyDescent="0.25">
      <c r="A22" s="26"/>
      <c r="C22" s="27" t="s">
        <v>916</v>
      </c>
      <c r="E22" s="27"/>
      <c r="F22" s="27"/>
      <c r="G22" s="27" t="s">
        <v>917</v>
      </c>
      <c r="H22" s="30"/>
    </row>
    <row r="23" spans="1:9" s="7" customFormat="1" ht="36" customHeight="1" x14ac:dyDescent="0.25">
      <c r="A23" s="26"/>
      <c r="B23" s="27"/>
      <c r="C23" s="27" t="s">
        <v>919</v>
      </c>
      <c r="D23" s="26"/>
      <c r="E23" s="26"/>
      <c r="F23" s="27"/>
      <c r="G23" s="27" t="s">
        <v>919</v>
      </c>
      <c r="H23" s="26"/>
      <c r="I23" s="28"/>
    </row>
    <row r="24" spans="1:9" s="7" customFormat="1" ht="81" x14ac:dyDescent="0.25">
      <c r="A24" s="6">
        <v>16</v>
      </c>
      <c r="B24" s="6">
        <v>12</v>
      </c>
      <c r="C24" s="6" t="s">
        <v>735</v>
      </c>
      <c r="D24" s="44">
        <v>936</v>
      </c>
      <c r="E24" s="21" t="s">
        <v>1087</v>
      </c>
      <c r="F24" s="21" t="s">
        <v>1000</v>
      </c>
      <c r="G24" s="6" t="s">
        <v>9</v>
      </c>
      <c r="H24" s="6" t="s">
        <v>299</v>
      </c>
      <c r="I24" s="6" t="s">
        <v>9</v>
      </c>
    </row>
    <row r="25" spans="1:9" s="7" customFormat="1" ht="54" x14ac:dyDescent="0.25">
      <c r="A25" s="6">
        <v>17</v>
      </c>
      <c r="B25" s="6">
        <v>13</v>
      </c>
      <c r="C25" s="6" t="s">
        <v>736</v>
      </c>
      <c r="D25" s="44">
        <v>1</v>
      </c>
      <c r="E25" s="21" t="s">
        <v>995</v>
      </c>
      <c r="F25" s="21" t="s">
        <v>996</v>
      </c>
      <c r="G25" s="6" t="s">
        <v>9</v>
      </c>
      <c r="H25" s="6" t="s">
        <v>299</v>
      </c>
      <c r="I25" s="6" t="s">
        <v>9</v>
      </c>
    </row>
    <row r="26" spans="1:9" s="7" customFormat="1" ht="28.5" x14ac:dyDescent="0.25">
      <c r="A26" s="6">
        <v>18</v>
      </c>
      <c r="B26" s="6">
        <v>14</v>
      </c>
      <c r="C26" s="6" t="s">
        <v>737</v>
      </c>
      <c r="D26" s="44">
        <v>47</v>
      </c>
      <c r="E26" s="21" t="s">
        <v>947</v>
      </c>
      <c r="F26" s="21" t="s">
        <v>948</v>
      </c>
      <c r="G26" s="6" t="s">
        <v>9</v>
      </c>
      <c r="H26" s="6" t="s">
        <v>299</v>
      </c>
      <c r="I26" s="6" t="s">
        <v>9</v>
      </c>
    </row>
    <row r="27" spans="1:9" s="7" customFormat="1" ht="28.5" x14ac:dyDescent="0.25">
      <c r="A27" s="6">
        <v>19</v>
      </c>
      <c r="B27" s="6">
        <v>15</v>
      </c>
      <c r="C27" s="6" t="s">
        <v>738</v>
      </c>
      <c r="D27" s="45" t="s">
        <v>1109</v>
      </c>
      <c r="E27" s="21" t="s">
        <v>1020</v>
      </c>
      <c r="F27" s="21" t="s">
        <v>1031</v>
      </c>
      <c r="G27" s="6" t="s">
        <v>9</v>
      </c>
      <c r="H27" s="6" t="s">
        <v>299</v>
      </c>
      <c r="I27" s="6" t="s">
        <v>9</v>
      </c>
    </row>
    <row r="28" spans="1:9" s="7" customFormat="1" ht="54" x14ac:dyDescent="0.25">
      <c r="A28" s="6">
        <v>20</v>
      </c>
      <c r="B28" s="6">
        <v>16</v>
      </c>
      <c r="C28" s="6" t="s">
        <v>739</v>
      </c>
      <c r="D28" s="44">
        <v>564</v>
      </c>
      <c r="E28" s="21" t="s">
        <v>1107</v>
      </c>
      <c r="F28" s="21" t="s">
        <v>1108</v>
      </c>
      <c r="G28" s="6" t="s">
        <v>9</v>
      </c>
      <c r="H28" s="6" t="s">
        <v>299</v>
      </c>
      <c r="I28" s="6" t="s">
        <v>9</v>
      </c>
    </row>
    <row r="29" spans="1:9" s="7" customFormat="1" ht="28.5" x14ac:dyDescent="0.25">
      <c r="A29" s="6">
        <v>21</v>
      </c>
      <c r="B29" s="6">
        <v>17</v>
      </c>
      <c r="C29" s="6" t="s">
        <v>740</v>
      </c>
      <c r="D29" s="46">
        <v>456</v>
      </c>
      <c r="E29" s="21" t="s">
        <v>1069</v>
      </c>
      <c r="F29" s="21" t="s">
        <v>965</v>
      </c>
      <c r="G29" s="6" t="s">
        <v>9</v>
      </c>
      <c r="H29" s="6" t="s">
        <v>299</v>
      </c>
      <c r="I29" s="6" t="s">
        <v>9</v>
      </c>
    </row>
    <row r="30" spans="1:9" s="7" customFormat="1" ht="54" x14ac:dyDescent="0.25">
      <c r="A30" s="6">
        <v>22</v>
      </c>
      <c r="B30" s="6">
        <v>18</v>
      </c>
      <c r="C30" s="6" t="s">
        <v>741</v>
      </c>
      <c r="D30" s="44">
        <v>1492</v>
      </c>
      <c r="E30" s="21" t="s">
        <v>964</v>
      </c>
      <c r="F30" s="21" t="s">
        <v>965</v>
      </c>
      <c r="G30" s="6" t="s">
        <v>9</v>
      </c>
      <c r="H30" s="6" t="s">
        <v>299</v>
      </c>
      <c r="I30" s="6" t="s">
        <v>9</v>
      </c>
    </row>
    <row r="31" spans="1:9" s="7" customFormat="1" ht="28.5" x14ac:dyDescent="0.25">
      <c r="A31" s="6">
        <v>23</v>
      </c>
      <c r="B31" s="6">
        <v>19</v>
      </c>
      <c r="C31" s="6" t="s">
        <v>742</v>
      </c>
      <c r="D31" s="44">
        <v>56</v>
      </c>
      <c r="E31" s="21" t="s">
        <v>963</v>
      </c>
      <c r="F31" s="21" t="s">
        <v>969</v>
      </c>
      <c r="G31" s="6" t="s">
        <v>9</v>
      </c>
      <c r="H31" s="6" t="s">
        <v>299</v>
      </c>
      <c r="I31" s="6" t="s">
        <v>9</v>
      </c>
    </row>
    <row r="32" spans="1:9" s="7" customFormat="1" ht="28.5" x14ac:dyDescent="0.25">
      <c r="A32" s="6">
        <v>24</v>
      </c>
      <c r="B32" s="6">
        <v>20</v>
      </c>
      <c r="C32" s="6" t="s">
        <v>743</v>
      </c>
      <c r="D32" s="44">
        <v>4</v>
      </c>
      <c r="E32" s="21" t="s">
        <v>1006</v>
      </c>
      <c r="F32" s="21" t="s">
        <v>1118</v>
      </c>
      <c r="G32" s="6" t="s">
        <v>9</v>
      </c>
      <c r="H32" s="6" t="s">
        <v>299</v>
      </c>
      <c r="I32" s="6" t="s">
        <v>9</v>
      </c>
    </row>
    <row r="33" spans="1:9" s="8" customFormat="1" ht="28.5" x14ac:dyDescent="0.25">
      <c r="A33" s="6">
        <v>25</v>
      </c>
      <c r="B33" s="6">
        <v>21</v>
      </c>
      <c r="C33" s="6" t="s">
        <v>744</v>
      </c>
      <c r="D33" s="44">
        <v>41</v>
      </c>
      <c r="E33" s="21" t="s">
        <v>961</v>
      </c>
      <c r="F33" s="21" t="s">
        <v>1019</v>
      </c>
      <c r="G33" s="6" t="s">
        <v>9</v>
      </c>
      <c r="H33" s="6" t="s">
        <v>299</v>
      </c>
      <c r="I33" s="6" t="s">
        <v>9</v>
      </c>
    </row>
    <row r="34" spans="1:9" s="7" customFormat="1" ht="28.5" x14ac:dyDescent="0.25">
      <c r="A34" s="6">
        <v>26</v>
      </c>
      <c r="B34" s="6">
        <v>22</v>
      </c>
      <c r="C34" s="6" t="s">
        <v>133</v>
      </c>
      <c r="D34" s="44">
        <v>110</v>
      </c>
      <c r="E34" s="21" t="s">
        <v>958</v>
      </c>
      <c r="F34" s="21" t="s">
        <v>1119</v>
      </c>
      <c r="G34" s="6" t="s">
        <v>9</v>
      </c>
      <c r="H34" s="6" t="s">
        <v>299</v>
      </c>
      <c r="I34" s="6" t="s">
        <v>9</v>
      </c>
    </row>
    <row r="35" spans="1:9" s="7" customFormat="1" ht="135" x14ac:dyDescent="0.25">
      <c r="A35" s="6">
        <v>27</v>
      </c>
      <c r="B35" s="6">
        <v>23</v>
      </c>
      <c r="C35" s="6" t="s">
        <v>745</v>
      </c>
      <c r="D35" s="44">
        <v>431</v>
      </c>
      <c r="E35" s="21" t="s">
        <v>945</v>
      </c>
      <c r="F35" s="21" t="s">
        <v>1108</v>
      </c>
      <c r="G35" s="6" t="s">
        <v>9</v>
      </c>
      <c r="H35" s="6" t="s">
        <v>299</v>
      </c>
      <c r="I35" s="6" t="s">
        <v>9</v>
      </c>
    </row>
    <row r="36" spans="1:9" s="7" customFormat="1" ht="81" x14ac:dyDescent="0.25">
      <c r="A36" s="6">
        <v>28</v>
      </c>
      <c r="B36" s="6">
        <v>24</v>
      </c>
      <c r="C36" s="6" t="s">
        <v>1148</v>
      </c>
      <c r="D36" s="45" t="s">
        <v>980</v>
      </c>
      <c r="E36" s="21" t="s">
        <v>957</v>
      </c>
      <c r="F36" s="21" t="s">
        <v>1000</v>
      </c>
      <c r="G36" s="6" t="s">
        <v>9</v>
      </c>
      <c r="H36" s="6" t="s">
        <v>299</v>
      </c>
      <c r="I36" s="6" t="s">
        <v>9</v>
      </c>
    </row>
    <row r="37" spans="1:9" s="7" customFormat="1" ht="28.5" x14ac:dyDescent="0.25">
      <c r="A37" s="6">
        <v>29</v>
      </c>
      <c r="B37" s="6" t="s">
        <v>1150</v>
      </c>
      <c r="C37" s="6" t="s">
        <v>1149</v>
      </c>
      <c r="D37" s="45" t="s">
        <v>979</v>
      </c>
      <c r="E37" s="21" t="s">
        <v>956</v>
      </c>
      <c r="F37" s="21" t="s">
        <v>946</v>
      </c>
      <c r="G37" s="6" t="s">
        <v>9</v>
      </c>
      <c r="H37" s="6" t="s">
        <v>299</v>
      </c>
      <c r="I37" s="6"/>
    </row>
    <row r="38" spans="1:9" s="7" customFormat="1" ht="28.5" x14ac:dyDescent="0.25">
      <c r="A38" s="6">
        <v>30</v>
      </c>
      <c r="B38" s="6">
        <v>25</v>
      </c>
      <c r="C38" s="6" t="s">
        <v>746</v>
      </c>
      <c r="D38" s="44">
        <v>214</v>
      </c>
      <c r="E38" s="21" t="s">
        <v>951</v>
      </c>
      <c r="F38" s="21" t="s">
        <v>952</v>
      </c>
      <c r="G38" s="6" t="s">
        <v>9</v>
      </c>
      <c r="H38" s="6" t="s">
        <v>299</v>
      </c>
      <c r="I38" s="6" t="s">
        <v>9</v>
      </c>
    </row>
    <row r="39" spans="1:9" s="7" customFormat="1" ht="81" x14ac:dyDescent="0.25">
      <c r="A39" s="6">
        <v>31</v>
      </c>
      <c r="B39" s="6">
        <v>26</v>
      </c>
      <c r="C39" s="6" t="s">
        <v>935</v>
      </c>
      <c r="D39" s="44">
        <v>0</v>
      </c>
      <c r="E39" s="21" t="s">
        <v>1021</v>
      </c>
      <c r="F39" s="21" t="s">
        <v>1120</v>
      </c>
      <c r="G39" s="6" t="s">
        <v>9</v>
      </c>
      <c r="H39" s="6" t="s">
        <v>299</v>
      </c>
      <c r="I39" s="6" t="s">
        <v>9</v>
      </c>
    </row>
    <row r="40" spans="1:9" s="7" customFormat="1" ht="54" x14ac:dyDescent="0.25">
      <c r="A40" s="6">
        <v>32</v>
      </c>
      <c r="B40" s="6">
        <v>27</v>
      </c>
      <c r="C40" s="6" t="s">
        <v>747</v>
      </c>
      <c r="D40" s="49">
        <v>63</v>
      </c>
      <c r="E40" s="43" t="s">
        <v>942</v>
      </c>
      <c r="F40" s="43" t="s">
        <v>1074</v>
      </c>
      <c r="G40" s="6" t="s">
        <v>9</v>
      </c>
      <c r="H40" s="6" t="s">
        <v>299</v>
      </c>
      <c r="I40" s="6" t="s">
        <v>9</v>
      </c>
    </row>
    <row r="41" spans="1:9" s="7" customFormat="1" ht="28.5" x14ac:dyDescent="0.25">
      <c r="A41" s="26"/>
      <c r="B41" s="26"/>
      <c r="C41" s="26"/>
      <c r="G41" s="26"/>
      <c r="H41" s="26"/>
      <c r="I41" s="26"/>
    </row>
    <row r="42" spans="1:9" s="7" customFormat="1" ht="28.5" x14ac:dyDescent="0.25">
      <c r="A42" s="26"/>
      <c r="B42" s="26"/>
      <c r="C42" s="26"/>
      <c r="G42" s="26"/>
      <c r="H42" s="26"/>
      <c r="I42" s="26"/>
    </row>
    <row r="43" spans="1:9" s="7" customFormat="1" ht="28.5" x14ac:dyDescent="0.25">
      <c r="A43" s="26"/>
      <c r="B43" s="26"/>
      <c r="C43" s="26"/>
      <c r="D43" s="79"/>
      <c r="E43" s="80"/>
      <c r="F43" s="80"/>
      <c r="G43" s="26"/>
      <c r="H43" s="26"/>
      <c r="I43" s="26"/>
    </row>
    <row r="44" spans="1:9" s="7" customFormat="1" ht="28.5" x14ac:dyDescent="0.25">
      <c r="A44" s="26"/>
      <c r="B44" s="26"/>
      <c r="C44" s="26"/>
      <c r="D44" s="79"/>
      <c r="E44" s="80"/>
      <c r="F44" s="80"/>
      <c r="G44" s="26"/>
      <c r="H44" s="26"/>
      <c r="I44" s="26"/>
    </row>
    <row r="45" spans="1:9" s="7" customFormat="1" ht="28.5" x14ac:dyDescent="0.25">
      <c r="A45" s="26"/>
      <c r="B45" s="26"/>
      <c r="C45" s="26"/>
      <c r="D45" s="79"/>
      <c r="E45" s="80"/>
      <c r="F45" s="80"/>
      <c r="G45" s="26"/>
      <c r="H45" s="26"/>
      <c r="I45" s="26"/>
    </row>
    <row r="46" spans="1:9" s="7" customFormat="1" ht="28.5" x14ac:dyDescent="0.25">
      <c r="A46" s="26"/>
      <c r="C46" s="27" t="s">
        <v>916</v>
      </c>
      <c r="D46" s="79"/>
      <c r="E46" s="80"/>
      <c r="F46" s="80"/>
      <c r="G46" s="27" t="s">
        <v>917</v>
      </c>
      <c r="H46" s="30"/>
    </row>
    <row r="47" spans="1:9" s="7" customFormat="1" ht="41.25" customHeight="1" x14ac:dyDescent="0.25">
      <c r="A47" s="26"/>
      <c r="B47" s="26"/>
      <c r="C47" s="27" t="s">
        <v>919</v>
      </c>
      <c r="D47" s="28"/>
      <c r="E47" s="80"/>
      <c r="F47" s="49"/>
      <c r="G47" s="27" t="s">
        <v>919</v>
      </c>
      <c r="H47" s="26"/>
      <c r="I47" s="28"/>
    </row>
    <row r="48" spans="1:9" s="7" customFormat="1" ht="28.5" x14ac:dyDescent="0.25">
      <c r="A48" s="6">
        <v>33</v>
      </c>
      <c r="B48" s="6">
        <v>28</v>
      </c>
      <c r="C48" s="6" t="s">
        <v>748</v>
      </c>
      <c r="D48" s="45" t="s">
        <v>1077</v>
      </c>
      <c r="E48" s="21" t="s">
        <v>1078</v>
      </c>
      <c r="F48" s="21" t="s">
        <v>1079</v>
      </c>
      <c r="G48" s="6" t="s">
        <v>9</v>
      </c>
      <c r="H48" s="6" t="s">
        <v>299</v>
      </c>
      <c r="I48" s="6" t="s">
        <v>9</v>
      </c>
    </row>
    <row r="49" spans="1:9" s="7" customFormat="1" ht="28.5" x14ac:dyDescent="0.25">
      <c r="A49" s="6">
        <v>34</v>
      </c>
      <c r="B49" s="6">
        <v>29</v>
      </c>
      <c r="C49" s="6" t="s">
        <v>749</v>
      </c>
      <c r="D49" s="44">
        <v>85</v>
      </c>
      <c r="E49" s="21" t="s">
        <v>960</v>
      </c>
      <c r="F49" s="21" t="s">
        <v>1121</v>
      </c>
      <c r="G49" s="6" t="s">
        <v>9</v>
      </c>
      <c r="H49" s="6" t="s">
        <v>299</v>
      </c>
      <c r="I49" s="6" t="s">
        <v>9</v>
      </c>
    </row>
    <row r="50" spans="1:9" s="7" customFormat="1" ht="28.5" x14ac:dyDescent="0.25">
      <c r="A50" s="6">
        <v>35</v>
      </c>
      <c r="B50" s="6">
        <v>30</v>
      </c>
      <c r="C50" s="6" t="s">
        <v>750</v>
      </c>
      <c r="D50" s="44">
        <v>15</v>
      </c>
      <c r="E50" s="21" t="s">
        <v>949</v>
      </c>
      <c r="F50" s="21" t="s">
        <v>950</v>
      </c>
      <c r="G50" s="6" t="s">
        <v>9</v>
      </c>
      <c r="H50" s="6" t="s">
        <v>299</v>
      </c>
      <c r="I50" s="6" t="s">
        <v>9</v>
      </c>
    </row>
    <row r="51" spans="1:9" s="7" customFormat="1" ht="54" x14ac:dyDescent="0.25">
      <c r="A51" s="6">
        <v>36</v>
      </c>
      <c r="B51" s="6">
        <v>31</v>
      </c>
      <c r="C51" s="6" t="s">
        <v>751</v>
      </c>
      <c r="D51" s="44">
        <v>35</v>
      </c>
      <c r="E51" s="21" t="s">
        <v>944</v>
      </c>
      <c r="F51" s="21" t="s">
        <v>989</v>
      </c>
      <c r="G51" s="6" t="s">
        <v>9</v>
      </c>
      <c r="H51" s="6" t="s">
        <v>299</v>
      </c>
      <c r="I51" s="6" t="s">
        <v>9</v>
      </c>
    </row>
    <row r="52" spans="1:9" s="7" customFormat="1" ht="54" x14ac:dyDescent="0.25">
      <c r="A52" s="6">
        <v>37</v>
      </c>
      <c r="B52" s="6">
        <v>32</v>
      </c>
      <c r="C52" s="6" t="s">
        <v>752</v>
      </c>
      <c r="D52" s="44">
        <v>53</v>
      </c>
      <c r="E52" s="21" t="s">
        <v>1080</v>
      </c>
      <c r="F52" s="21" t="s">
        <v>1051</v>
      </c>
      <c r="G52" s="6" t="s">
        <v>9</v>
      </c>
      <c r="H52" s="6" t="s">
        <v>299</v>
      </c>
      <c r="I52" s="6" t="s">
        <v>9</v>
      </c>
    </row>
    <row r="53" spans="1:9" s="7" customFormat="1" ht="28.5" x14ac:dyDescent="0.25">
      <c r="A53" s="6">
        <v>38</v>
      </c>
      <c r="B53" s="6">
        <v>33</v>
      </c>
      <c r="C53" s="6" t="s">
        <v>753</v>
      </c>
      <c r="D53" s="44">
        <v>2</v>
      </c>
      <c r="E53" s="21" t="s">
        <v>959</v>
      </c>
      <c r="F53" s="21" t="s">
        <v>990</v>
      </c>
      <c r="G53" s="6" t="s">
        <v>9</v>
      </c>
      <c r="H53" s="6" t="s">
        <v>299</v>
      </c>
      <c r="I53" s="6" t="s">
        <v>9</v>
      </c>
    </row>
    <row r="54" spans="1:9" s="7" customFormat="1" ht="28.5" x14ac:dyDescent="0.25">
      <c r="A54" s="6">
        <v>39</v>
      </c>
      <c r="B54" s="6">
        <v>34</v>
      </c>
      <c r="C54" s="6" t="s">
        <v>754</v>
      </c>
      <c r="D54" s="45" t="s">
        <v>1009</v>
      </c>
      <c r="E54" s="21" t="s">
        <v>1010</v>
      </c>
      <c r="F54" s="21" t="s">
        <v>1011</v>
      </c>
      <c r="G54" s="6" t="s">
        <v>9</v>
      </c>
      <c r="H54" s="6" t="s">
        <v>299</v>
      </c>
      <c r="I54" s="6" t="s">
        <v>9</v>
      </c>
    </row>
    <row r="55" spans="1:9" s="7" customFormat="1" ht="28.5" x14ac:dyDescent="0.25">
      <c r="A55" s="6">
        <v>40</v>
      </c>
      <c r="B55" s="6">
        <v>35</v>
      </c>
      <c r="C55" s="6" t="s">
        <v>936</v>
      </c>
      <c r="D55" s="44">
        <v>76</v>
      </c>
      <c r="E55" s="21" t="s">
        <v>951</v>
      </c>
      <c r="F55" s="21" t="s">
        <v>991</v>
      </c>
      <c r="G55" s="6" t="s">
        <v>9</v>
      </c>
      <c r="H55" s="6" t="s">
        <v>299</v>
      </c>
      <c r="I55" s="6" t="s">
        <v>9</v>
      </c>
    </row>
    <row r="56" spans="1:9" s="7" customFormat="1" ht="28.5" x14ac:dyDescent="0.25">
      <c r="A56" s="6">
        <v>41</v>
      </c>
      <c r="B56" s="6">
        <v>36</v>
      </c>
      <c r="C56" s="6" t="s">
        <v>755</v>
      </c>
      <c r="D56" s="45" t="s">
        <v>1085</v>
      </c>
      <c r="E56" s="21" t="s">
        <v>1086</v>
      </c>
      <c r="F56" s="21" t="s">
        <v>971</v>
      </c>
      <c r="G56" s="6" t="s">
        <v>9</v>
      </c>
      <c r="H56" s="6" t="s">
        <v>299</v>
      </c>
      <c r="I56" s="6" t="s">
        <v>9</v>
      </c>
    </row>
    <row r="57" spans="1:9" s="7" customFormat="1" ht="28.5" x14ac:dyDescent="0.25">
      <c r="A57" s="6">
        <v>42</v>
      </c>
      <c r="B57" s="6">
        <v>37</v>
      </c>
      <c r="C57" s="6" t="s">
        <v>756</v>
      </c>
      <c r="D57" s="45" t="s">
        <v>602</v>
      </c>
      <c r="E57" s="21" t="s">
        <v>1081</v>
      </c>
      <c r="F57" s="21" t="s">
        <v>1071</v>
      </c>
      <c r="G57" s="6" t="s">
        <v>9</v>
      </c>
      <c r="H57" s="6" t="s">
        <v>299</v>
      </c>
      <c r="I57" s="6" t="s">
        <v>9</v>
      </c>
    </row>
    <row r="58" spans="1:9" s="7" customFormat="1" ht="54" x14ac:dyDescent="0.25">
      <c r="A58" s="6">
        <v>43</v>
      </c>
      <c r="B58" s="6">
        <v>38</v>
      </c>
      <c r="C58" s="6" t="s">
        <v>757</v>
      </c>
      <c r="D58" s="45" t="s">
        <v>1047</v>
      </c>
      <c r="E58" s="21" t="s">
        <v>1070</v>
      </c>
      <c r="F58" s="21" t="s">
        <v>1071</v>
      </c>
      <c r="G58" s="6" t="s">
        <v>9</v>
      </c>
      <c r="H58" s="6" t="s">
        <v>299</v>
      </c>
      <c r="I58" s="6" t="s">
        <v>9</v>
      </c>
    </row>
    <row r="59" spans="1:9" s="7" customFormat="1" ht="28.5" x14ac:dyDescent="0.25">
      <c r="A59" s="6">
        <v>44</v>
      </c>
      <c r="B59" s="6">
        <v>39</v>
      </c>
      <c r="C59" s="6" t="s">
        <v>758</v>
      </c>
      <c r="D59" s="45" t="s">
        <v>986</v>
      </c>
      <c r="E59" s="21" t="s">
        <v>987</v>
      </c>
      <c r="F59" s="21" t="s">
        <v>988</v>
      </c>
      <c r="G59" s="6" t="s">
        <v>9</v>
      </c>
      <c r="H59" s="6" t="s">
        <v>299</v>
      </c>
      <c r="I59" s="6" t="s">
        <v>9</v>
      </c>
    </row>
    <row r="60" spans="1:9" s="7" customFormat="1" ht="54" x14ac:dyDescent="0.25">
      <c r="A60" s="6">
        <v>45</v>
      </c>
      <c r="B60" s="6">
        <v>40</v>
      </c>
      <c r="C60" s="6" t="s">
        <v>759</v>
      </c>
      <c r="D60" s="45" t="s">
        <v>1028</v>
      </c>
      <c r="E60" s="21" t="s">
        <v>1029</v>
      </c>
      <c r="F60" s="21" t="s">
        <v>1122</v>
      </c>
      <c r="G60" s="6" t="s">
        <v>9</v>
      </c>
      <c r="H60" s="6" t="s">
        <v>299</v>
      </c>
      <c r="I60" s="6" t="s">
        <v>9</v>
      </c>
    </row>
    <row r="61" spans="1:9" s="7" customFormat="1" ht="54" x14ac:dyDescent="0.25">
      <c r="A61" s="6">
        <v>46</v>
      </c>
      <c r="B61" s="6">
        <v>41</v>
      </c>
      <c r="C61" s="6" t="s">
        <v>760</v>
      </c>
      <c r="D61" s="45" t="s">
        <v>1014</v>
      </c>
      <c r="E61" s="21" t="s">
        <v>959</v>
      </c>
      <c r="F61" s="21" t="s">
        <v>1015</v>
      </c>
      <c r="G61" s="6" t="s">
        <v>9</v>
      </c>
      <c r="H61" s="6" t="s">
        <v>299</v>
      </c>
      <c r="I61" s="6" t="s">
        <v>9</v>
      </c>
    </row>
    <row r="62" spans="1:9" s="7" customFormat="1" ht="28.5" x14ac:dyDescent="0.25">
      <c r="A62" s="6">
        <v>47</v>
      </c>
      <c r="B62" s="6">
        <v>42</v>
      </c>
      <c r="C62" s="6" t="s">
        <v>761</v>
      </c>
      <c r="D62" s="45" t="s">
        <v>349</v>
      </c>
      <c r="E62" s="21" t="s">
        <v>1038</v>
      </c>
      <c r="F62" s="21" t="s">
        <v>1039</v>
      </c>
      <c r="G62" s="6" t="s">
        <v>9</v>
      </c>
      <c r="H62" s="6" t="s">
        <v>299</v>
      </c>
      <c r="I62" s="6" t="s">
        <v>9</v>
      </c>
    </row>
    <row r="63" spans="1:9" s="7" customFormat="1" ht="28.5" x14ac:dyDescent="0.25">
      <c r="A63" s="6">
        <v>48</v>
      </c>
      <c r="B63" s="6">
        <v>43</v>
      </c>
      <c r="C63" s="6" t="s">
        <v>762</v>
      </c>
      <c r="D63" s="44">
        <v>768</v>
      </c>
      <c r="E63" s="21" t="s">
        <v>1088</v>
      </c>
      <c r="F63" s="21" t="s">
        <v>1051</v>
      </c>
      <c r="G63" s="6" t="s">
        <v>9</v>
      </c>
      <c r="H63" s="6" t="s">
        <v>299</v>
      </c>
      <c r="I63" s="6" t="s">
        <v>9</v>
      </c>
    </row>
    <row r="64" spans="1:9" s="7" customFormat="1" ht="28.5" x14ac:dyDescent="0.25">
      <c r="A64" s="6">
        <v>49</v>
      </c>
      <c r="B64" s="6">
        <v>44</v>
      </c>
      <c r="C64" s="6" t="s">
        <v>763</v>
      </c>
      <c r="D64" s="44">
        <v>0</v>
      </c>
      <c r="E64" s="21" t="s">
        <v>1020</v>
      </c>
      <c r="F64" s="21" t="s">
        <v>1031</v>
      </c>
      <c r="G64" s="6" t="s">
        <v>9</v>
      </c>
      <c r="H64" s="6" t="s">
        <v>299</v>
      </c>
      <c r="I64" s="6" t="s">
        <v>9</v>
      </c>
    </row>
    <row r="65" spans="1:9" s="7" customFormat="1" ht="54" x14ac:dyDescent="0.25">
      <c r="A65" s="6">
        <v>50</v>
      </c>
      <c r="B65" s="6">
        <v>45</v>
      </c>
      <c r="C65" s="6" t="s">
        <v>764</v>
      </c>
      <c r="D65" s="44">
        <v>465</v>
      </c>
      <c r="E65" s="21" t="s">
        <v>1075</v>
      </c>
      <c r="F65" s="21" t="s">
        <v>1076</v>
      </c>
      <c r="G65" s="6" t="s">
        <v>9</v>
      </c>
      <c r="H65" s="6" t="s">
        <v>299</v>
      </c>
      <c r="I65" s="6" t="s">
        <v>9</v>
      </c>
    </row>
    <row r="66" spans="1:9" s="7" customFormat="1" ht="28.5" x14ac:dyDescent="0.25">
      <c r="A66" s="6">
        <v>51</v>
      </c>
      <c r="B66" s="6">
        <v>46</v>
      </c>
      <c r="C66" s="6" t="s">
        <v>765</v>
      </c>
      <c r="D66" s="45" t="s">
        <v>549</v>
      </c>
      <c r="E66" s="21" t="s">
        <v>978</v>
      </c>
      <c r="F66" s="21" t="s">
        <v>1074</v>
      </c>
      <c r="G66" s="6" t="s">
        <v>9</v>
      </c>
      <c r="H66" s="6" t="s">
        <v>299</v>
      </c>
      <c r="I66" s="6" t="s">
        <v>9</v>
      </c>
    </row>
    <row r="67" spans="1:9" s="7" customFormat="1" ht="54" x14ac:dyDescent="0.25">
      <c r="A67" s="6">
        <v>52</v>
      </c>
      <c r="B67" s="6">
        <v>47</v>
      </c>
      <c r="C67" s="6" t="s">
        <v>766</v>
      </c>
      <c r="D67" s="45" t="s">
        <v>1072</v>
      </c>
      <c r="E67" s="21" t="s">
        <v>1073</v>
      </c>
      <c r="F67" s="21" t="s">
        <v>1037</v>
      </c>
      <c r="G67" s="6" t="s">
        <v>9</v>
      </c>
      <c r="H67" s="6" t="s">
        <v>299</v>
      </c>
      <c r="I67" s="6" t="s">
        <v>9</v>
      </c>
    </row>
    <row r="68" spans="1:9" s="7" customFormat="1" ht="28.5" x14ac:dyDescent="0.25">
      <c r="A68" s="6">
        <v>53</v>
      </c>
      <c r="B68" s="6">
        <v>48</v>
      </c>
      <c r="C68" s="6" t="s">
        <v>767</v>
      </c>
      <c r="D68" s="45" t="s">
        <v>1068</v>
      </c>
      <c r="E68" s="21" t="s">
        <v>957</v>
      </c>
      <c r="F68" s="21" t="s">
        <v>991</v>
      </c>
      <c r="G68" s="6" t="s">
        <v>9</v>
      </c>
      <c r="H68" s="6" t="s">
        <v>299</v>
      </c>
      <c r="I68" s="6" t="s">
        <v>9</v>
      </c>
    </row>
    <row r="69" spans="1:9" s="7" customFormat="1" ht="28.5" x14ac:dyDescent="0.25">
      <c r="A69" s="26"/>
      <c r="B69" s="26"/>
      <c r="C69" s="26"/>
      <c r="G69" s="26"/>
      <c r="H69" s="26"/>
      <c r="I69" s="26"/>
    </row>
    <row r="70" spans="1:9" s="7" customFormat="1" ht="28.5" x14ac:dyDescent="0.25">
      <c r="A70" s="26"/>
      <c r="B70" s="26"/>
      <c r="C70" s="26"/>
      <c r="G70" s="26"/>
      <c r="H70" s="26"/>
      <c r="I70" s="26"/>
    </row>
    <row r="71" spans="1:9" s="7" customFormat="1" ht="28.5" x14ac:dyDescent="0.25">
      <c r="A71" s="26"/>
      <c r="B71" s="26"/>
      <c r="C71" s="26"/>
      <c r="D71" s="79"/>
      <c r="E71" s="80"/>
      <c r="F71" s="80"/>
      <c r="G71" s="26"/>
      <c r="H71" s="26"/>
      <c r="I71" s="26"/>
    </row>
    <row r="72" spans="1:9" s="7" customFormat="1" ht="28.5" x14ac:dyDescent="0.25">
      <c r="A72" s="26"/>
      <c r="B72" s="26"/>
      <c r="C72" s="26"/>
      <c r="D72" s="79"/>
      <c r="E72" s="80"/>
      <c r="F72" s="80"/>
      <c r="G72" s="26"/>
      <c r="H72" s="26"/>
      <c r="I72" s="26"/>
    </row>
    <row r="73" spans="1:9" s="7" customFormat="1" ht="28.5" x14ac:dyDescent="0.25">
      <c r="A73" s="26"/>
      <c r="B73" s="26"/>
      <c r="C73" s="26"/>
      <c r="D73" s="79"/>
      <c r="E73" s="80"/>
      <c r="F73" s="80"/>
      <c r="G73" s="26"/>
      <c r="H73" s="26"/>
      <c r="I73" s="26"/>
    </row>
    <row r="74" spans="1:9" s="7" customFormat="1" ht="28.5" x14ac:dyDescent="0.25">
      <c r="A74" s="26"/>
      <c r="C74" s="27" t="s">
        <v>916</v>
      </c>
      <c r="D74" s="79"/>
      <c r="E74" s="80"/>
      <c r="F74" s="80"/>
      <c r="G74" s="27" t="s">
        <v>917</v>
      </c>
      <c r="H74" s="30"/>
    </row>
    <row r="75" spans="1:9" s="7" customFormat="1" ht="41.25" customHeight="1" x14ac:dyDescent="0.25">
      <c r="A75" s="26"/>
      <c r="B75" s="26"/>
      <c r="C75" s="27" t="s">
        <v>919</v>
      </c>
      <c r="D75" s="28"/>
      <c r="E75" s="80"/>
      <c r="F75" s="80"/>
      <c r="G75" s="27" t="s">
        <v>919</v>
      </c>
      <c r="H75" s="26"/>
      <c r="I75" s="28"/>
    </row>
    <row r="76" spans="1:9" s="7" customFormat="1" ht="28.5" x14ac:dyDescent="0.25">
      <c r="A76" s="6">
        <v>54</v>
      </c>
      <c r="B76" s="6">
        <v>49</v>
      </c>
      <c r="C76" s="6" t="s">
        <v>768</v>
      </c>
      <c r="D76" s="44">
        <v>15</v>
      </c>
      <c r="E76" s="21" t="s">
        <v>1034</v>
      </c>
      <c r="F76" s="21" t="s">
        <v>1035</v>
      </c>
      <c r="G76" s="6" t="s">
        <v>9</v>
      </c>
      <c r="H76" s="6" t="s">
        <v>299</v>
      </c>
      <c r="I76" s="6" t="s">
        <v>9</v>
      </c>
    </row>
    <row r="77" spans="1:9" s="7" customFormat="1" ht="81" x14ac:dyDescent="0.25">
      <c r="A77" s="6">
        <v>55</v>
      </c>
      <c r="B77" s="6">
        <v>50</v>
      </c>
      <c r="C77" s="6" t="s">
        <v>769</v>
      </c>
      <c r="D77" s="44">
        <v>204</v>
      </c>
      <c r="E77" s="21" t="s">
        <v>1086</v>
      </c>
      <c r="F77" s="21" t="s">
        <v>971</v>
      </c>
      <c r="G77" s="6" t="s">
        <v>9</v>
      </c>
      <c r="H77" s="6" t="s">
        <v>299</v>
      </c>
      <c r="I77" s="6" t="s">
        <v>9</v>
      </c>
    </row>
    <row r="78" spans="1:9" s="7" customFormat="1" ht="28.5" x14ac:dyDescent="0.25">
      <c r="A78" s="6">
        <v>56</v>
      </c>
      <c r="B78" s="6">
        <v>51</v>
      </c>
      <c r="C78" s="6" t="s">
        <v>770</v>
      </c>
      <c r="D78" s="45" t="s">
        <v>1112</v>
      </c>
      <c r="E78" s="21" t="s">
        <v>1110</v>
      </c>
      <c r="F78" s="21" t="s">
        <v>1111</v>
      </c>
      <c r="G78" s="6" t="s">
        <v>9</v>
      </c>
      <c r="H78" s="6" t="s">
        <v>299</v>
      </c>
      <c r="I78" s="6" t="s">
        <v>9</v>
      </c>
    </row>
    <row r="79" spans="1:9" s="7" customFormat="1" ht="28.5" x14ac:dyDescent="0.25">
      <c r="A79" s="6">
        <v>57</v>
      </c>
      <c r="B79" s="6">
        <v>52</v>
      </c>
      <c r="C79" s="6" t="s">
        <v>771</v>
      </c>
      <c r="D79" s="44">
        <v>38</v>
      </c>
      <c r="E79" s="21" t="s">
        <v>972</v>
      </c>
      <c r="F79" s="21" t="s">
        <v>973</v>
      </c>
      <c r="G79" s="6" t="s">
        <v>9</v>
      </c>
      <c r="H79" s="6" t="s">
        <v>299</v>
      </c>
      <c r="I79" s="6" t="s">
        <v>9</v>
      </c>
    </row>
    <row r="80" spans="1:9" s="7" customFormat="1" ht="28.5" x14ac:dyDescent="0.25">
      <c r="A80" s="6">
        <v>58</v>
      </c>
      <c r="B80" s="6">
        <v>53</v>
      </c>
      <c r="C80" s="6" t="s">
        <v>772</v>
      </c>
      <c r="D80" s="45" t="s">
        <v>985</v>
      </c>
      <c r="E80" s="21" t="s">
        <v>984</v>
      </c>
      <c r="F80" s="21" t="s">
        <v>969</v>
      </c>
      <c r="G80" s="6" t="s">
        <v>9</v>
      </c>
      <c r="H80" s="6" t="s">
        <v>299</v>
      </c>
      <c r="I80" s="6" t="s">
        <v>9</v>
      </c>
    </row>
    <row r="81" spans="1:9" s="7" customFormat="1" ht="54" x14ac:dyDescent="0.25">
      <c r="A81" s="6">
        <v>59</v>
      </c>
      <c r="B81" s="6" t="s">
        <v>820</v>
      </c>
      <c r="C81" s="6" t="s">
        <v>773</v>
      </c>
      <c r="D81" s="45" t="s">
        <v>1008</v>
      </c>
      <c r="E81" s="21" t="s">
        <v>984</v>
      </c>
      <c r="F81" s="21" t="s">
        <v>969</v>
      </c>
      <c r="G81" s="6" t="s">
        <v>9</v>
      </c>
      <c r="H81" s="6" t="s">
        <v>299</v>
      </c>
      <c r="I81" s="6" t="s">
        <v>9</v>
      </c>
    </row>
    <row r="82" spans="1:9" s="7" customFormat="1" ht="28.5" x14ac:dyDescent="0.25">
      <c r="A82" s="6">
        <v>60</v>
      </c>
      <c r="B82" s="6">
        <v>54</v>
      </c>
      <c r="C82" s="6" t="s">
        <v>774</v>
      </c>
      <c r="D82" s="45" t="s">
        <v>1082</v>
      </c>
      <c r="E82" s="21" t="s">
        <v>1083</v>
      </c>
      <c r="F82" s="21" t="s">
        <v>946</v>
      </c>
      <c r="G82" s="6" t="s">
        <v>9</v>
      </c>
      <c r="H82" s="6" t="s">
        <v>299</v>
      </c>
      <c r="I82" s="6" t="s">
        <v>9</v>
      </c>
    </row>
    <row r="83" spans="1:9" s="7" customFormat="1" ht="28.5" x14ac:dyDescent="0.25">
      <c r="A83" s="6">
        <v>61</v>
      </c>
      <c r="B83" s="6">
        <v>55</v>
      </c>
      <c r="C83" s="6" t="s">
        <v>775</v>
      </c>
      <c r="D83" s="45" t="s">
        <v>1128</v>
      </c>
      <c r="E83" s="21" t="s">
        <v>1088</v>
      </c>
      <c r="F83" s="21" t="s">
        <v>370</v>
      </c>
      <c r="G83" s="6" t="s">
        <v>9</v>
      </c>
      <c r="H83" s="6" t="s">
        <v>299</v>
      </c>
      <c r="I83" s="6" t="s">
        <v>9</v>
      </c>
    </row>
    <row r="84" spans="1:9" s="7" customFormat="1" ht="28.5" x14ac:dyDescent="0.25">
      <c r="A84" s="6">
        <v>62</v>
      </c>
      <c r="B84" s="6">
        <v>56</v>
      </c>
      <c r="C84" s="6" t="s">
        <v>776</v>
      </c>
      <c r="D84" s="21">
        <v>12</v>
      </c>
      <c r="E84" s="21" t="s">
        <v>1162</v>
      </c>
      <c r="F84" s="21" t="s">
        <v>1163</v>
      </c>
      <c r="G84" s="6" t="s">
        <v>9</v>
      </c>
      <c r="H84" s="6" t="s">
        <v>299</v>
      </c>
      <c r="I84" s="6" t="s">
        <v>9</v>
      </c>
    </row>
    <row r="85" spans="1:9" s="7" customFormat="1" ht="28.5" x14ac:dyDescent="0.25">
      <c r="A85" s="6">
        <v>63</v>
      </c>
      <c r="B85" s="6">
        <v>57</v>
      </c>
      <c r="C85" s="6" t="s">
        <v>777</v>
      </c>
      <c r="D85" s="45" t="s">
        <v>594</v>
      </c>
      <c r="E85" s="21" t="s">
        <v>997</v>
      </c>
      <c r="F85" s="21" t="s">
        <v>998</v>
      </c>
      <c r="G85" s="6" t="s">
        <v>9</v>
      </c>
      <c r="H85" s="6" t="s">
        <v>299</v>
      </c>
      <c r="I85" s="6" t="s">
        <v>9</v>
      </c>
    </row>
    <row r="86" spans="1:9" s="7" customFormat="1" ht="57" customHeight="1" x14ac:dyDescent="0.25">
      <c r="A86" s="6">
        <v>64</v>
      </c>
      <c r="B86" s="6">
        <v>58</v>
      </c>
      <c r="C86" s="6" t="s">
        <v>778</v>
      </c>
      <c r="D86" s="6" t="s">
        <v>9</v>
      </c>
      <c r="E86" s="6" t="s">
        <v>9</v>
      </c>
      <c r="F86" s="6" t="s">
        <v>9</v>
      </c>
      <c r="G86" s="6" t="s">
        <v>9</v>
      </c>
      <c r="H86" s="6" t="s">
        <v>9</v>
      </c>
      <c r="I86" s="6" t="s">
        <v>9</v>
      </c>
    </row>
    <row r="87" spans="1:9" s="7" customFormat="1" ht="108" x14ac:dyDescent="0.25">
      <c r="A87" s="6">
        <v>65</v>
      </c>
      <c r="B87" s="6">
        <v>59</v>
      </c>
      <c r="C87" s="6" t="s">
        <v>819</v>
      </c>
      <c r="D87" s="45" t="s">
        <v>821</v>
      </c>
      <c r="E87" s="21" t="s">
        <v>1066</v>
      </c>
      <c r="F87" s="21" t="s">
        <v>1067</v>
      </c>
      <c r="G87" s="6" t="s">
        <v>9</v>
      </c>
      <c r="H87" s="6" t="s">
        <v>299</v>
      </c>
      <c r="I87" s="6"/>
    </row>
    <row r="88" spans="1:9" s="7" customFormat="1" ht="43.5" customHeight="1" x14ac:dyDescent="0.25">
      <c r="A88" s="6">
        <v>66</v>
      </c>
      <c r="B88" s="6">
        <v>60</v>
      </c>
      <c r="C88" s="6" t="s">
        <v>779</v>
      </c>
      <c r="D88" s="45" t="s">
        <v>981</v>
      </c>
      <c r="E88" s="21" t="s">
        <v>966</v>
      </c>
      <c r="F88" s="21" t="s">
        <v>967</v>
      </c>
      <c r="G88" s="6" t="s">
        <v>9</v>
      </c>
      <c r="H88" s="6" t="s">
        <v>299</v>
      </c>
      <c r="I88" s="6" t="s">
        <v>9</v>
      </c>
    </row>
    <row r="89" spans="1:9" s="7" customFormat="1" ht="42" customHeight="1" x14ac:dyDescent="0.25">
      <c r="A89" s="6">
        <v>67</v>
      </c>
      <c r="B89" s="6">
        <v>61</v>
      </c>
      <c r="C89" s="6" t="s">
        <v>780</v>
      </c>
      <c r="D89" s="45" t="s">
        <v>580</v>
      </c>
      <c r="E89" s="21" t="s">
        <v>999</v>
      </c>
      <c r="F89" s="21" t="s">
        <v>1000</v>
      </c>
      <c r="G89" s="6" t="s">
        <v>9</v>
      </c>
      <c r="H89" s="6" t="s">
        <v>299</v>
      </c>
      <c r="I89" s="6" t="s">
        <v>9</v>
      </c>
    </row>
    <row r="90" spans="1:9" s="7" customFormat="1" ht="54" x14ac:dyDescent="0.25">
      <c r="A90" s="6">
        <v>68</v>
      </c>
      <c r="B90" s="6">
        <v>62</v>
      </c>
      <c r="C90" s="6" t="s">
        <v>781</v>
      </c>
      <c r="D90" s="45" t="s">
        <v>1063</v>
      </c>
      <c r="E90" s="21" t="s">
        <v>1064</v>
      </c>
      <c r="F90" s="21" t="s">
        <v>1065</v>
      </c>
      <c r="G90" s="6" t="s">
        <v>9</v>
      </c>
      <c r="H90" s="6" t="s">
        <v>299</v>
      </c>
      <c r="I90" s="6" t="s">
        <v>9</v>
      </c>
    </row>
    <row r="91" spans="1:9" s="7" customFormat="1" ht="28.5" x14ac:dyDescent="0.25">
      <c r="A91" s="6">
        <v>69</v>
      </c>
      <c r="B91" s="6">
        <v>63</v>
      </c>
      <c r="C91" s="6" t="s">
        <v>782</v>
      </c>
      <c r="D91" s="45" t="s">
        <v>349</v>
      </c>
      <c r="E91" s="21" t="s">
        <v>1059</v>
      </c>
      <c r="F91" s="21" t="s">
        <v>1123</v>
      </c>
      <c r="G91" s="6" t="s">
        <v>9</v>
      </c>
      <c r="H91" s="6" t="s">
        <v>299</v>
      </c>
      <c r="I91" s="6" t="s">
        <v>9</v>
      </c>
    </row>
    <row r="92" spans="1:9" s="7" customFormat="1" ht="28.5" x14ac:dyDescent="0.25">
      <c r="A92" s="26"/>
      <c r="B92" s="26"/>
      <c r="C92" s="26"/>
      <c r="G92" s="26"/>
      <c r="H92" s="26"/>
      <c r="I92" s="26"/>
    </row>
    <row r="93" spans="1:9" s="7" customFormat="1" ht="28.5" x14ac:dyDescent="0.25">
      <c r="A93" s="26"/>
      <c r="B93" s="26"/>
      <c r="C93" s="26"/>
      <c r="G93" s="26"/>
      <c r="H93" s="26"/>
      <c r="I93" s="26"/>
    </row>
    <row r="94" spans="1:9" s="7" customFormat="1" ht="28.5" x14ac:dyDescent="0.25">
      <c r="A94" s="26"/>
      <c r="B94" s="26"/>
      <c r="C94" s="26"/>
      <c r="D94" s="79"/>
      <c r="E94" s="80"/>
      <c r="F94" s="80"/>
      <c r="G94" s="26"/>
      <c r="H94" s="26"/>
      <c r="I94" s="26"/>
    </row>
    <row r="95" spans="1:9" s="7" customFormat="1" ht="28.5" x14ac:dyDescent="0.25">
      <c r="A95" s="26"/>
      <c r="B95" s="26"/>
      <c r="C95" s="26"/>
      <c r="D95" s="79"/>
      <c r="E95" s="80"/>
      <c r="F95" s="80"/>
      <c r="G95" s="26"/>
      <c r="H95" s="26"/>
      <c r="I95" s="26"/>
    </row>
    <row r="96" spans="1:9" s="7" customFormat="1" ht="28.5" x14ac:dyDescent="0.25">
      <c r="A96" s="26"/>
      <c r="B96" s="26"/>
      <c r="C96" s="26"/>
      <c r="D96" s="79"/>
      <c r="E96" s="80"/>
      <c r="F96" s="80"/>
      <c r="G96" s="26"/>
      <c r="H96" s="26"/>
      <c r="I96" s="26"/>
    </row>
    <row r="97" spans="1:9" s="7" customFormat="1" ht="28.5" x14ac:dyDescent="0.25">
      <c r="A97" s="26"/>
      <c r="C97" s="27" t="s">
        <v>916</v>
      </c>
      <c r="D97" s="79"/>
      <c r="E97" s="80"/>
      <c r="F97" s="80"/>
      <c r="G97" s="27" t="s">
        <v>917</v>
      </c>
      <c r="H97" s="30"/>
    </row>
    <row r="98" spans="1:9" s="7" customFormat="1" ht="41.25" customHeight="1" x14ac:dyDescent="0.25">
      <c r="A98" s="26"/>
      <c r="B98" s="26"/>
      <c r="C98" s="27" t="s">
        <v>919</v>
      </c>
      <c r="D98" s="28"/>
      <c r="E98" s="80"/>
      <c r="F98" s="80"/>
      <c r="G98" s="27" t="s">
        <v>919</v>
      </c>
      <c r="H98" s="26"/>
      <c r="I98" s="28"/>
    </row>
    <row r="99" spans="1:9" s="7" customFormat="1" ht="28.5" x14ac:dyDescent="0.25">
      <c r="A99" s="6">
        <v>70</v>
      </c>
      <c r="B99" s="6">
        <v>64</v>
      </c>
      <c r="C99" s="6" t="s">
        <v>783</v>
      </c>
      <c r="D99" s="45" t="s">
        <v>349</v>
      </c>
      <c r="E99" s="21" t="s">
        <v>1060</v>
      </c>
      <c r="F99" s="21" t="s">
        <v>1124</v>
      </c>
      <c r="G99" s="6" t="s">
        <v>9</v>
      </c>
      <c r="H99" s="6" t="s">
        <v>299</v>
      </c>
      <c r="I99" s="6" t="s">
        <v>9</v>
      </c>
    </row>
    <row r="100" spans="1:9" s="7" customFormat="1" ht="54" x14ac:dyDescent="0.25">
      <c r="A100" s="6">
        <v>71</v>
      </c>
      <c r="B100" s="6">
        <v>65</v>
      </c>
      <c r="C100" s="6" t="s">
        <v>784</v>
      </c>
      <c r="D100" s="44">
        <v>298</v>
      </c>
      <c r="E100" s="21" t="s">
        <v>962</v>
      </c>
      <c r="F100" s="21" t="s">
        <v>976</v>
      </c>
      <c r="G100" s="6" t="s">
        <v>9</v>
      </c>
      <c r="H100" s="6" t="s">
        <v>299</v>
      </c>
      <c r="I100" s="6" t="s">
        <v>9</v>
      </c>
    </row>
    <row r="101" spans="1:9" s="7" customFormat="1" ht="28.5" x14ac:dyDescent="0.25">
      <c r="A101" s="6">
        <v>72</v>
      </c>
      <c r="B101" s="6">
        <v>66</v>
      </c>
      <c r="C101" s="6" t="s">
        <v>785</v>
      </c>
      <c r="D101" s="44">
        <v>0</v>
      </c>
      <c r="E101" s="21" t="s">
        <v>1020</v>
      </c>
      <c r="F101" s="21" t="s">
        <v>1031</v>
      </c>
      <c r="G101" s="6" t="s">
        <v>9</v>
      </c>
      <c r="H101" s="6" t="s">
        <v>299</v>
      </c>
      <c r="I101" s="6" t="s">
        <v>9</v>
      </c>
    </row>
    <row r="102" spans="1:9" s="7" customFormat="1" ht="81" x14ac:dyDescent="0.25">
      <c r="A102" s="6">
        <v>73</v>
      </c>
      <c r="B102" s="6">
        <v>67</v>
      </c>
      <c r="C102" s="6" t="s">
        <v>786</v>
      </c>
      <c r="D102" s="45" t="s">
        <v>1001</v>
      </c>
      <c r="E102" s="21" t="s">
        <v>1002</v>
      </c>
      <c r="F102" s="21" t="s">
        <v>1125</v>
      </c>
      <c r="G102" s="6" t="s">
        <v>9</v>
      </c>
      <c r="H102" s="6" t="s">
        <v>299</v>
      </c>
      <c r="I102" s="6" t="s">
        <v>9</v>
      </c>
    </row>
    <row r="103" spans="1:9" s="7" customFormat="1" ht="28.5" x14ac:dyDescent="0.25">
      <c r="A103" s="6">
        <v>74</v>
      </c>
      <c r="B103" s="33">
        <v>68</v>
      </c>
      <c r="C103" s="33" t="s">
        <v>787</v>
      </c>
      <c r="D103" s="45" t="s">
        <v>1100</v>
      </c>
      <c r="E103" s="21" t="s">
        <v>1101</v>
      </c>
      <c r="F103" s="21" t="s">
        <v>1102</v>
      </c>
      <c r="G103" s="33" t="s">
        <v>9</v>
      </c>
      <c r="H103" s="33" t="s">
        <v>299</v>
      </c>
      <c r="I103" s="33" t="s">
        <v>9</v>
      </c>
    </row>
    <row r="104" spans="1:9" s="7" customFormat="1" ht="54" x14ac:dyDescent="0.25">
      <c r="A104" s="6">
        <v>75</v>
      </c>
      <c r="B104" s="6">
        <v>69</v>
      </c>
      <c r="C104" s="6" t="s">
        <v>788</v>
      </c>
      <c r="D104" s="44">
        <v>12</v>
      </c>
      <c r="E104" s="21" t="s">
        <v>1061</v>
      </c>
      <c r="F104" s="21" t="s">
        <v>1062</v>
      </c>
      <c r="G104" s="6" t="s">
        <v>9</v>
      </c>
      <c r="H104" s="6" t="s">
        <v>299</v>
      </c>
      <c r="I104" s="6" t="s">
        <v>9</v>
      </c>
    </row>
    <row r="105" spans="1:9" s="7" customFormat="1" ht="28.5" x14ac:dyDescent="0.25">
      <c r="A105" s="6">
        <v>76</v>
      </c>
      <c r="B105" s="6">
        <v>70</v>
      </c>
      <c r="C105" s="6" t="s">
        <v>789</v>
      </c>
      <c r="D105" s="44">
        <v>67</v>
      </c>
      <c r="E105" s="67" t="s">
        <v>1151</v>
      </c>
      <c r="F105" s="67" t="s">
        <v>1152</v>
      </c>
      <c r="G105" s="6" t="s">
        <v>9</v>
      </c>
      <c r="H105" s="6" t="s">
        <v>299</v>
      </c>
      <c r="I105" s="6" t="s">
        <v>9</v>
      </c>
    </row>
    <row r="106" spans="1:9" s="7" customFormat="1" ht="54" x14ac:dyDescent="0.25">
      <c r="A106" s="6">
        <v>77</v>
      </c>
      <c r="B106" s="6">
        <v>71</v>
      </c>
      <c r="C106" s="6" t="s">
        <v>790</v>
      </c>
      <c r="D106" s="44">
        <v>17</v>
      </c>
      <c r="E106" s="21" t="s">
        <v>1134</v>
      </c>
      <c r="F106" s="21" t="s">
        <v>1135</v>
      </c>
      <c r="G106" s="6" t="s">
        <v>9</v>
      </c>
      <c r="H106" s="6" t="s">
        <v>299</v>
      </c>
      <c r="I106" s="6" t="s">
        <v>9</v>
      </c>
    </row>
    <row r="107" spans="1:9" s="7" customFormat="1" ht="54" x14ac:dyDescent="0.25">
      <c r="A107" s="6">
        <v>78</v>
      </c>
      <c r="B107" s="6" t="s">
        <v>1153</v>
      </c>
      <c r="C107" s="6" t="s">
        <v>1154</v>
      </c>
      <c r="D107" s="44">
        <v>57</v>
      </c>
      <c r="E107" s="21" t="s">
        <v>970</v>
      </c>
      <c r="F107" s="21" t="s">
        <v>975</v>
      </c>
      <c r="G107" s="6" t="s">
        <v>9</v>
      </c>
      <c r="H107" s="6" t="s">
        <v>299</v>
      </c>
      <c r="I107" s="6"/>
    </row>
    <row r="108" spans="1:9" s="7" customFormat="1" ht="28.5" x14ac:dyDescent="0.25">
      <c r="A108" s="6">
        <v>79</v>
      </c>
      <c r="B108" s="6" t="s">
        <v>1155</v>
      </c>
      <c r="C108" s="6" t="s">
        <v>1156</v>
      </c>
      <c r="D108" s="44">
        <v>285</v>
      </c>
      <c r="E108" s="21" t="s">
        <v>1005</v>
      </c>
      <c r="F108" s="21" t="s">
        <v>948</v>
      </c>
      <c r="G108" s="6" t="s">
        <v>9</v>
      </c>
      <c r="H108" s="6" t="s">
        <v>299</v>
      </c>
      <c r="I108" s="6"/>
    </row>
    <row r="109" spans="1:9" s="7" customFormat="1" ht="28.5" x14ac:dyDescent="0.25">
      <c r="A109" s="81">
        <v>80</v>
      </c>
      <c r="B109" s="6">
        <v>72</v>
      </c>
      <c r="C109" s="6" t="s">
        <v>791</v>
      </c>
      <c r="D109" s="44">
        <v>2</v>
      </c>
      <c r="E109" s="21" t="s">
        <v>1007</v>
      </c>
      <c r="F109" s="21" t="s">
        <v>1126</v>
      </c>
      <c r="G109" s="6" t="s">
        <v>9</v>
      </c>
      <c r="H109" s="6" t="s">
        <v>299</v>
      </c>
      <c r="I109" s="6" t="s">
        <v>9</v>
      </c>
    </row>
    <row r="110" spans="1:9" s="7" customFormat="1" ht="28.5" x14ac:dyDescent="0.25">
      <c r="A110" s="6">
        <v>81</v>
      </c>
      <c r="B110" s="6">
        <v>73</v>
      </c>
      <c r="C110" s="6" t="s">
        <v>792</v>
      </c>
      <c r="D110" s="45" t="s">
        <v>982</v>
      </c>
      <c r="E110" s="45" t="s">
        <v>982</v>
      </c>
      <c r="F110" s="21" t="s">
        <v>968</v>
      </c>
      <c r="G110" s="6" t="s">
        <v>9</v>
      </c>
      <c r="H110" s="6" t="s">
        <v>299</v>
      </c>
      <c r="I110" s="6" t="s">
        <v>9</v>
      </c>
    </row>
    <row r="111" spans="1:9" s="7" customFormat="1" ht="28.5" x14ac:dyDescent="0.25">
      <c r="A111" s="6">
        <v>82</v>
      </c>
      <c r="B111" s="6">
        <v>74</v>
      </c>
      <c r="C111" s="6" t="s">
        <v>793</v>
      </c>
      <c r="D111" s="44">
        <v>2</v>
      </c>
      <c r="E111" s="44">
        <v>2</v>
      </c>
      <c r="F111" s="21" t="s">
        <v>974</v>
      </c>
      <c r="G111" s="6" t="s">
        <v>9</v>
      </c>
      <c r="H111" s="6" t="s">
        <v>299</v>
      </c>
      <c r="I111" s="6" t="s">
        <v>9</v>
      </c>
    </row>
    <row r="112" spans="1:9" s="7" customFormat="1" ht="28.5" x14ac:dyDescent="0.25">
      <c r="A112" s="6">
        <v>83</v>
      </c>
      <c r="B112" s="6">
        <v>75</v>
      </c>
      <c r="C112" s="6" t="s">
        <v>794</v>
      </c>
      <c r="D112" s="45" t="s">
        <v>402</v>
      </c>
      <c r="E112" s="45" t="s">
        <v>402</v>
      </c>
      <c r="F112" s="21" t="s">
        <v>1018</v>
      </c>
      <c r="G112" s="6" t="s">
        <v>9</v>
      </c>
      <c r="H112" s="6" t="s">
        <v>299</v>
      </c>
      <c r="I112" s="6" t="s">
        <v>9</v>
      </c>
    </row>
    <row r="113" spans="1:9" s="7" customFormat="1" ht="54" x14ac:dyDescent="0.25">
      <c r="A113" s="6">
        <v>84</v>
      </c>
      <c r="B113" s="6">
        <v>76</v>
      </c>
      <c r="C113" s="6" t="s">
        <v>795</v>
      </c>
      <c r="D113" s="44">
        <v>2</v>
      </c>
      <c r="E113" s="44">
        <v>2</v>
      </c>
      <c r="F113" s="21" t="s">
        <v>1016</v>
      </c>
      <c r="G113" s="6" t="s">
        <v>9</v>
      </c>
      <c r="H113" s="6" t="s">
        <v>299</v>
      </c>
      <c r="I113" s="6" t="s">
        <v>9</v>
      </c>
    </row>
    <row r="114" spans="1:9" s="7" customFormat="1" ht="28.5" x14ac:dyDescent="0.25">
      <c r="A114" s="6">
        <v>85</v>
      </c>
      <c r="B114" s="6">
        <v>77</v>
      </c>
      <c r="C114" s="6" t="s">
        <v>796</v>
      </c>
      <c r="D114" s="44">
        <v>134</v>
      </c>
      <c r="E114" s="44">
        <v>134</v>
      </c>
      <c r="F114" s="21" t="s">
        <v>1012</v>
      </c>
      <c r="G114" s="6" t="s">
        <v>9</v>
      </c>
      <c r="H114" s="6" t="s">
        <v>299</v>
      </c>
      <c r="I114" s="6" t="s">
        <v>9</v>
      </c>
    </row>
    <row r="115" spans="1:9" s="7" customFormat="1" ht="28.5" x14ac:dyDescent="0.25">
      <c r="A115" s="6">
        <v>86</v>
      </c>
      <c r="B115" s="6">
        <v>78</v>
      </c>
      <c r="C115" s="6" t="s">
        <v>797</v>
      </c>
      <c r="D115" s="45" t="s">
        <v>1098</v>
      </c>
      <c r="E115" s="45" t="s">
        <v>1098</v>
      </c>
      <c r="F115" s="21" t="s">
        <v>1099</v>
      </c>
      <c r="G115" s="6" t="s">
        <v>9</v>
      </c>
      <c r="H115" s="6" t="s">
        <v>299</v>
      </c>
      <c r="I115" s="6" t="s">
        <v>9</v>
      </c>
    </row>
    <row r="116" spans="1:9" s="7" customFormat="1" ht="28.5" x14ac:dyDescent="0.25">
      <c r="A116" s="6">
        <v>87</v>
      </c>
      <c r="B116" s="6">
        <v>79</v>
      </c>
      <c r="C116" s="6" t="s">
        <v>798</v>
      </c>
      <c r="D116" s="45" t="s">
        <v>982</v>
      </c>
      <c r="E116" s="21" t="s">
        <v>968</v>
      </c>
      <c r="F116" s="21" t="s">
        <v>969</v>
      </c>
      <c r="G116" s="6" t="s">
        <v>9</v>
      </c>
      <c r="H116" s="6" t="s">
        <v>299</v>
      </c>
      <c r="I116" s="6" t="s">
        <v>9</v>
      </c>
    </row>
    <row r="117" spans="1:9" s="7" customFormat="1" ht="28.5" x14ac:dyDescent="0.25">
      <c r="A117" s="6">
        <v>88</v>
      </c>
      <c r="B117" s="6">
        <v>80</v>
      </c>
      <c r="C117" s="6" t="s">
        <v>799</v>
      </c>
      <c r="D117" s="44">
        <v>0</v>
      </c>
      <c r="E117" s="21" t="s">
        <v>1020</v>
      </c>
      <c r="F117" s="21" t="s">
        <v>1031</v>
      </c>
      <c r="G117" s="6" t="s">
        <v>9</v>
      </c>
      <c r="H117" s="6" t="s">
        <v>299</v>
      </c>
      <c r="I117" s="6" t="s">
        <v>9</v>
      </c>
    </row>
    <row r="118" spans="1:9" s="7" customFormat="1" ht="28.5" x14ac:dyDescent="0.25">
      <c r="A118" s="26"/>
      <c r="B118" s="26"/>
      <c r="C118" s="26"/>
      <c r="D118" s="26"/>
      <c r="E118" s="26"/>
      <c r="F118" s="26"/>
      <c r="G118" s="26"/>
      <c r="H118" s="26"/>
      <c r="I118" s="26"/>
    </row>
    <row r="119" spans="1:9" s="7" customFormat="1" ht="28.5" x14ac:dyDescent="0.25">
      <c r="A119" s="26"/>
      <c r="B119" s="26"/>
      <c r="C119" s="26"/>
      <c r="D119" s="26"/>
      <c r="E119" s="26"/>
      <c r="F119" s="26"/>
      <c r="G119" s="26"/>
      <c r="H119" s="26"/>
      <c r="I119" s="26"/>
    </row>
    <row r="120" spans="1:9" s="7" customFormat="1" ht="28.5" x14ac:dyDescent="0.25">
      <c r="A120" s="26"/>
      <c r="B120" s="26"/>
      <c r="C120" s="26"/>
      <c r="D120" s="26"/>
      <c r="E120" s="26"/>
      <c r="F120" s="26"/>
      <c r="G120" s="26"/>
      <c r="H120" s="26"/>
      <c r="I120" s="26"/>
    </row>
    <row r="121" spans="1:9" s="7" customFormat="1" ht="28.5" x14ac:dyDescent="0.25">
      <c r="A121" s="26"/>
      <c r="B121" s="26"/>
      <c r="C121" s="26"/>
      <c r="D121" s="26"/>
      <c r="E121" s="26"/>
      <c r="F121" s="26"/>
      <c r="G121" s="26"/>
      <c r="H121" s="26"/>
      <c r="I121" s="26"/>
    </row>
    <row r="122" spans="1:9" s="7" customFormat="1" ht="28.5" x14ac:dyDescent="0.25">
      <c r="A122" s="26"/>
      <c r="B122" s="26"/>
      <c r="C122" s="27" t="s">
        <v>916</v>
      </c>
      <c r="E122" s="27"/>
      <c r="F122" s="27"/>
      <c r="G122" s="27" t="s">
        <v>917</v>
      </c>
      <c r="H122" s="30"/>
    </row>
    <row r="123" spans="1:9" s="7" customFormat="1" ht="28.5" x14ac:dyDescent="0.25">
      <c r="A123" s="26"/>
      <c r="C123" s="27" t="s">
        <v>919</v>
      </c>
      <c r="E123" s="27"/>
      <c r="F123" s="27"/>
      <c r="G123" s="27" t="s">
        <v>919</v>
      </c>
      <c r="H123" s="29"/>
    </row>
    <row r="124" spans="1:9" s="7" customFormat="1" ht="54" x14ac:dyDescent="0.25">
      <c r="A124" s="6">
        <v>89</v>
      </c>
      <c r="B124" s="6">
        <v>81</v>
      </c>
      <c r="C124" s="6" t="s">
        <v>800</v>
      </c>
      <c r="D124" s="44">
        <v>2</v>
      </c>
      <c r="E124" s="21" t="s">
        <v>383</v>
      </c>
      <c r="F124" s="21" t="s">
        <v>1022</v>
      </c>
      <c r="G124" s="6" t="s">
        <v>9</v>
      </c>
      <c r="H124" s="6" t="s">
        <v>299</v>
      </c>
      <c r="I124" s="6" t="s">
        <v>9</v>
      </c>
    </row>
    <row r="125" spans="1:9" s="7" customFormat="1" ht="28.5" x14ac:dyDescent="0.25">
      <c r="A125" s="6">
        <v>90</v>
      </c>
      <c r="B125" s="6">
        <v>82</v>
      </c>
      <c r="C125" s="6" t="s">
        <v>801</v>
      </c>
      <c r="D125" s="45" t="s">
        <v>581</v>
      </c>
      <c r="E125" s="21" t="s">
        <v>984</v>
      </c>
      <c r="F125" s="21" t="s">
        <v>1030</v>
      </c>
      <c r="G125" s="6" t="s">
        <v>9</v>
      </c>
      <c r="H125" s="6" t="s">
        <v>299</v>
      </c>
      <c r="I125" s="6" t="s">
        <v>9</v>
      </c>
    </row>
    <row r="126" spans="1:9" s="7" customFormat="1" ht="28.5" x14ac:dyDescent="0.25">
      <c r="A126" s="6">
        <v>91</v>
      </c>
      <c r="B126" s="6">
        <v>83</v>
      </c>
      <c r="C126" s="6" t="s">
        <v>802</v>
      </c>
      <c r="D126" s="45" t="s">
        <v>823</v>
      </c>
      <c r="E126" s="21" t="s">
        <v>1081</v>
      </c>
      <c r="F126" s="21" t="s">
        <v>1103</v>
      </c>
      <c r="G126" s="6" t="s">
        <v>9</v>
      </c>
      <c r="H126" s="6" t="s">
        <v>299</v>
      </c>
      <c r="I126" s="6" t="s">
        <v>9</v>
      </c>
    </row>
    <row r="127" spans="1:9" s="7" customFormat="1" ht="28.5" x14ac:dyDescent="0.25">
      <c r="A127" s="6">
        <v>92</v>
      </c>
      <c r="B127" s="6">
        <v>84</v>
      </c>
      <c r="C127" s="6" t="s">
        <v>803</v>
      </c>
      <c r="D127" s="44">
        <v>85</v>
      </c>
      <c r="E127" s="21" t="s">
        <v>960</v>
      </c>
      <c r="F127" s="21" t="s">
        <v>1121</v>
      </c>
      <c r="G127" s="6" t="s">
        <v>9</v>
      </c>
      <c r="H127" s="6" t="s">
        <v>299</v>
      </c>
      <c r="I127" s="6" t="s">
        <v>9</v>
      </c>
    </row>
    <row r="128" spans="1:9" s="7" customFormat="1" ht="28.5" x14ac:dyDescent="0.25">
      <c r="A128" s="6">
        <v>93</v>
      </c>
      <c r="B128" s="6">
        <v>85</v>
      </c>
      <c r="C128" s="6" t="s">
        <v>804</v>
      </c>
      <c r="D128" s="45" t="s">
        <v>824</v>
      </c>
      <c r="E128" s="21" t="s">
        <v>1036</v>
      </c>
      <c r="F128" s="21" t="s">
        <v>1037</v>
      </c>
      <c r="G128" s="6" t="s">
        <v>9</v>
      </c>
      <c r="H128" s="6" t="s">
        <v>299</v>
      </c>
      <c r="I128" s="6" t="s">
        <v>9</v>
      </c>
    </row>
    <row r="129" spans="1:9" s="7" customFormat="1" ht="28.5" x14ac:dyDescent="0.25">
      <c r="A129" s="6">
        <v>94</v>
      </c>
      <c r="B129" s="6">
        <v>86</v>
      </c>
      <c r="C129" s="6" t="s">
        <v>805</v>
      </c>
      <c r="D129" s="45" t="s">
        <v>1047</v>
      </c>
      <c r="E129" s="21" t="s">
        <v>977</v>
      </c>
      <c r="F129" s="21" t="s">
        <v>1051</v>
      </c>
      <c r="G129" s="6" t="s">
        <v>9</v>
      </c>
      <c r="H129" s="6" t="s">
        <v>299</v>
      </c>
      <c r="I129" s="6" t="s">
        <v>9</v>
      </c>
    </row>
    <row r="130" spans="1:9" s="7" customFormat="1" ht="28.5" x14ac:dyDescent="0.25">
      <c r="A130" s="6">
        <v>95</v>
      </c>
      <c r="B130" s="6">
        <v>87</v>
      </c>
      <c r="C130" s="6" t="s">
        <v>806</v>
      </c>
      <c r="D130" s="45" t="s">
        <v>822</v>
      </c>
      <c r="E130" s="21" t="s">
        <v>1020</v>
      </c>
      <c r="F130" s="21" t="s">
        <v>1031</v>
      </c>
      <c r="G130" s="6" t="s">
        <v>9</v>
      </c>
      <c r="H130" s="6" t="s">
        <v>299</v>
      </c>
      <c r="I130" s="6" t="s">
        <v>9</v>
      </c>
    </row>
    <row r="131" spans="1:9" s="7" customFormat="1" ht="54" x14ac:dyDescent="0.25">
      <c r="A131" s="6">
        <v>96</v>
      </c>
      <c r="B131" s="6">
        <v>88</v>
      </c>
      <c r="C131" s="6" t="s">
        <v>807</v>
      </c>
      <c r="D131" s="45" t="s">
        <v>822</v>
      </c>
      <c r="E131" s="21" t="s">
        <v>1020</v>
      </c>
      <c r="F131" s="21" t="s">
        <v>1031</v>
      </c>
      <c r="G131" s="6" t="s">
        <v>9</v>
      </c>
      <c r="H131" s="6" t="s">
        <v>299</v>
      </c>
      <c r="I131" s="6" t="s">
        <v>9</v>
      </c>
    </row>
    <row r="132" spans="1:9" s="7" customFormat="1" ht="108" x14ac:dyDescent="0.25">
      <c r="A132" s="6">
        <v>97</v>
      </c>
      <c r="B132" s="6">
        <v>89</v>
      </c>
      <c r="C132" s="6" t="s">
        <v>937</v>
      </c>
      <c r="D132" s="46">
        <v>4</v>
      </c>
      <c r="E132" s="21" t="s">
        <v>1032</v>
      </c>
      <c r="F132" s="21" t="s">
        <v>1033</v>
      </c>
      <c r="G132" s="6" t="s">
        <v>9</v>
      </c>
      <c r="H132" s="6" t="s">
        <v>299</v>
      </c>
      <c r="I132" s="6" t="s">
        <v>9</v>
      </c>
    </row>
    <row r="133" spans="1:9" s="7" customFormat="1" ht="28.5" x14ac:dyDescent="0.25">
      <c r="A133" s="6">
        <v>98</v>
      </c>
      <c r="B133" s="6">
        <v>90</v>
      </c>
      <c r="C133" s="6" t="s">
        <v>938</v>
      </c>
      <c r="D133" s="46">
        <v>81</v>
      </c>
      <c r="E133" s="21" t="s">
        <v>1045</v>
      </c>
      <c r="F133" s="21" t="s">
        <v>1046</v>
      </c>
      <c r="G133" s="6" t="s">
        <v>9</v>
      </c>
      <c r="H133" s="6" t="s">
        <v>299</v>
      </c>
      <c r="I133" s="6" t="s">
        <v>9</v>
      </c>
    </row>
    <row r="134" spans="1:9" s="7" customFormat="1" ht="28.5" x14ac:dyDescent="0.25">
      <c r="A134" s="6">
        <v>99</v>
      </c>
      <c r="B134" s="6">
        <v>91</v>
      </c>
      <c r="C134" s="6" t="s">
        <v>808</v>
      </c>
      <c r="D134" s="44">
        <v>12</v>
      </c>
      <c r="E134" s="21" t="s">
        <v>1043</v>
      </c>
      <c r="F134" s="21" t="s">
        <v>1044</v>
      </c>
      <c r="G134" s="6" t="s">
        <v>9</v>
      </c>
      <c r="H134" s="6" t="s">
        <v>299</v>
      </c>
      <c r="I134" s="6" t="s">
        <v>9</v>
      </c>
    </row>
    <row r="135" spans="1:9" s="7" customFormat="1" ht="28.5" x14ac:dyDescent="0.25">
      <c r="A135" s="6">
        <v>100</v>
      </c>
      <c r="B135" s="6">
        <v>92</v>
      </c>
      <c r="C135" s="6" t="s">
        <v>809</v>
      </c>
      <c r="D135" s="44">
        <v>3</v>
      </c>
      <c r="E135" s="21" t="s">
        <v>1042</v>
      </c>
      <c r="F135" s="21" t="s">
        <v>1052</v>
      </c>
      <c r="G135" s="6" t="s">
        <v>9</v>
      </c>
      <c r="H135" s="6" t="s">
        <v>299</v>
      </c>
      <c r="I135" s="6" t="s">
        <v>9</v>
      </c>
    </row>
    <row r="136" spans="1:9" s="7" customFormat="1" ht="28.5" x14ac:dyDescent="0.25">
      <c r="A136" s="6">
        <v>101</v>
      </c>
      <c r="B136" s="6">
        <v>93</v>
      </c>
      <c r="C136" s="6" t="s">
        <v>810</v>
      </c>
      <c r="D136" s="44">
        <v>5</v>
      </c>
      <c r="E136" s="21" t="s">
        <v>1040</v>
      </c>
      <c r="F136" s="21" t="s">
        <v>1041</v>
      </c>
      <c r="G136" s="6" t="s">
        <v>9</v>
      </c>
      <c r="H136" s="6" t="s">
        <v>299</v>
      </c>
      <c r="I136" s="6" t="s">
        <v>9</v>
      </c>
    </row>
    <row r="137" spans="1:9" s="7" customFormat="1" ht="28.5" x14ac:dyDescent="0.25">
      <c r="A137" s="6">
        <v>102</v>
      </c>
      <c r="B137" s="6">
        <v>94</v>
      </c>
      <c r="C137" s="6" t="s">
        <v>811</v>
      </c>
      <c r="D137" s="44">
        <v>14</v>
      </c>
      <c r="E137" s="21" t="s">
        <v>1025</v>
      </c>
      <c r="F137" s="21" t="s">
        <v>1049</v>
      </c>
      <c r="G137" s="6" t="s">
        <v>9</v>
      </c>
      <c r="H137" s="6" t="s">
        <v>299</v>
      </c>
      <c r="I137" s="6" t="s">
        <v>9</v>
      </c>
    </row>
    <row r="138" spans="1:9" s="7" customFormat="1" ht="28.5" x14ac:dyDescent="0.25">
      <c r="A138" s="6">
        <v>103</v>
      </c>
      <c r="B138" s="6">
        <v>95</v>
      </c>
      <c r="C138" s="6" t="s">
        <v>812</v>
      </c>
      <c r="D138" s="44">
        <v>0</v>
      </c>
      <c r="E138" s="21" t="s">
        <v>1020</v>
      </c>
      <c r="F138" s="21" t="s">
        <v>1031</v>
      </c>
      <c r="G138" s="6" t="s">
        <v>9</v>
      </c>
      <c r="H138" s="6" t="s">
        <v>299</v>
      </c>
      <c r="I138" s="6" t="s">
        <v>9</v>
      </c>
    </row>
    <row r="139" spans="1:9" s="7" customFormat="1" ht="81" x14ac:dyDescent="0.25">
      <c r="A139" s="6">
        <v>104</v>
      </c>
      <c r="B139" s="6">
        <v>96</v>
      </c>
      <c r="C139" s="6" t="s">
        <v>813</v>
      </c>
      <c r="D139" s="44">
        <v>21</v>
      </c>
      <c r="E139" s="21" t="s">
        <v>1024</v>
      </c>
      <c r="F139" s="21" t="s">
        <v>1050</v>
      </c>
      <c r="G139" s="6" t="s">
        <v>9</v>
      </c>
      <c r="H139" s="6" t="s">
        <v>299</v>
      </c>
      <c r="I139" s="6" t="s">
        <v>9</v>
      </c>
    </row>
    <row r="140" spans="1:9" s="7" customFormat="1" ht="28.5" x14ac:dyDescent="0.25">
      <c r="A140" s="6">
        <v>105</v>
      </c>
      <c r="B140" s="6">
        <v>97</v>
      </c>
      <c r="C140" s="6" t="s">
        <v>814</v>
      </c>
      <c r="D140" s="44">
        <v>40</v>
      </c>
      <c r="E140" s="21" t="s">
        <v>1057</v>
      </c>
      <c r="F140" s="21" t="s">
        <v>1058</v>
      </c>
      <c r="G140" s="6" t="s">
        <v>9</v>
      </c>
      <c r="H140" s="6" t="s">
        <v>299</v>
      </c>
      <c r="I140" s="6" t="s">
        <v>9</v>
      </c>
    </row>
    <row r="141" spans="1:9" s="7" customFormat="1" ht="28.5" x14ac:dyDescent="0.25">
      <c r="A141" s="26"/>
      <c r="B141" s="26"/>
      <c r="C141" s="26"/>
      <c r="G141" s="26"/>
      <c r="H141" s="26"/>
      <c r="I141" s="26"/>
    </row>
    <row r="142" spans="1:9" s="7" customFormat="1" ht="28.5" x14ac:dyDescent="0.25">
      <c r="A142" s="26"/>
      <c r="B142" s="26"/>
      <c r="C142" s="26"/>
      <c r="G142" s="26"/>
      <c r="H142" s="26"/>
      <c r="I142" s="26"/>
    </row>
    <row r="143" spans="1:9" s="7" customFormat="1" ht="28.5" x14ac:dyDescent="0.25">
      <c r="A143" s="26"/>
      <c r="B143" s="26"/>
      <c r="C143" s="26"/>
      <c r="G143" s="26"/>
      <c r="H143" s="26"/>
      <c r="I143" s="26"/>
    </row>
    <row r="144" spans="1:9" s="7" customFormat="1" ht="28.5" x14ac:dyDescent="0.25">
      <c r="A144" s="26"/>
      <c r="B144" s="26"/>
      <c r="C144" s="26"/>
      <c r="G144" s="26"/>
      <c r="H144" s="26"/>
      <c r="I144" s="26"/>
    </row>
    <row r="145" spans="1:9" s="7" customFormat="1" ht="28.5" x14ac:dyDescent="0.25">
      <c r="A145" s="26"/>
      <c r="B145" s="26"/>
      <c r="C145" s="26"/>
      <c r="G145" s="26"/>
      <c r="H145" s="26"/>
      <c r="I145" s="26"/>
    </row>
    <row r="146" spans="1:9" s="7" customFormat="1" ht="28.5" x14ac:dyDescent="0.25">
      <c r="A146" s="26"/>
      <c r="B146" s="26"/>
      <c r="C146" s="26"/>
      <c r="D146" s="26"/>
      <c r="E146" s="26"/>
      <c r="F146" s="26"/>
      <c r="G146" s="26"/>
      <c r="H146" s="26"/>
      <c r="I146" s="26"/>
    </row>
    <row r="147" spans="1:9" s="7" customFormat="1" ht="28.5" x14ac:dyDescent="0.25">
      <c r="A147" s="26"/>
      <c r="B147" s="26"/>
      <c r="C147" s="26"/>
      <c r="D147" s="26"/>
      <c r="E147" s="26"/>
      <c r="F147" s="26"/>
      <c r="G147" s="26"/>
      <c r="H147" s="26"/>
      <c r="I147" s="26"/>
    </row>
    <row r="148" spans="1:9" s="7" customFormat="1" ht="28.5" x14ac:dyDescent="0.25">
      <c r="A148" s="26"/>
      <c r="C148" s="27" t="s">
        <v>916</v>
      </c>
      <c r="E148" s="27"/>
      <c r="F148" s="27"/>
      <c r="G148" s="27" t="s">
        <v>917</v>
      </c>
      <c r="H148" s="30"/>
    </row>
    <row r="149" spans="1:9" s="7" customFormat="1" ht="28.5" x14ac:dyDescent="0.25">
      <c r="A149" s="26"/>
      <c r="B149" s="26"/>
      <c r="C149" s="27" t="s">
        <v>919</v>
      </c>
      <c r="E149" s="27"/>
      <c r="F149" s="27"/>
      <c r="G149" s="27" t="s">
        <v>919</v>
      </c>
      <c r="H149" s="26"/>
      <c r="I149" s="28"/>
    </row>
    <row r="150" spans="1:9" s="7" customFormat="1" ht="28.5" x14ac:dyDescent="0.25">
      <c r="A150" s="81">
        <v>106</v>
      </c>
      <c r="B150" s="6">
        <v>98</v>
      </c>
      <c r="C150" s="6" t="s">
        <v>1158</v>
      </c>
      <c r="D150" s="44">
        <v>3</v>
      </c>
      <c r="E150" s="21" t="s">
        <v>1055</v>
      </c>
      <c r="F150" s="21" t="s">
        <v>1056</v>
      </c>
      <c r="G150" s="6" t="s">
        <v>9</v>
      </c>
      <c r="H150" s="6"/>
      <c r="I150" s="6"/>
    </row>
    <row r="151" spans="1:9" s="7" customFormat="1" ht="54" x14ac:dyDescent="0.25">
      <c r="A151" s="81">
        <v>107</v>
      </c>
      <c r="B151" s="6">
        <v>99</v>
      </c>
      <c r="C151" s="6" t="s">
        <v>815</v>
      </c>
      <c r="D151" s="44">
        <v>8</v>
      </c>
      <c r="E151" s="21" t="s">
        <v>372</v>
      </c>
      <c r="F151" s="21" t="s">
        <v>1048</v>
      </c>
      <c r="G151" s="6" t="s">
        <v>9</v>
      </c>
      <c r="H151" s="83"/>
      <c r="I151" s="81"/>
    </row>
    <row r="152" spans="1:9" s="7" customFormat="1" ht="28.5" x14ac:dyDescent="0.25">
      <c r="A152" s="81">
        <v>108</v>
      </c>
      <c r="B152" s="6">
        <v>100</v>
      </c>
      <c r="C152" s="82" t="s">
        <v>816</v>
      </c>
      <c r="D152" s="44">
        <v>15</v>
      </c>
      <c r="E152" s="21" t="s">
        <v>1027</v>
      </c>
      <c r="F152" s="21" t="s">
        <v>1053</v>
      </c>
      <c r="G152" s="6" t="s">
        <v>9</v>
      </c>
      <c r="H152" s="6"/>
      <c r="I152" s="81"/>
    </row>
    <row r="153" spans="1:9" s="7" customFormat="1" ht="81" x14ac:dyDescent="0.25">
      <c r="A153" s="81">
        <v>109</v>
      </c>
      <c r="B153" s="6">
        <v>101</v>
      </c>
      <c r="C153" s="6" t="s">
        <v>1159</v>
      </c>
      <c r="D153" s="44">
        <v>15</v>
      </c>
      <c r="E153" s="21" t="s">
        <v>1026</v>
      </c>
      <c r="F153" s="21" t="s">
        <v>969</v>
      </c>
      <c r="G153" s="6" t="s">
        <v>9</v>
      </c>
      <c r="H153" s="6"/>
      <c r="I153" s="6"/>
    </row>
    <row r="154" spans="1:9" s="7" customFormat="1" ht="28.5" x14ac:dyDescent="0.25">
      <c r="A154" s="81">
        <v>110</v>
      </c>
      <c r="B154" s="6">
        <v>102</v>
      </c>
      <c r="C154" s="6" t="s">
        <v>817</v>
      </c>
      <c r="D154" s="21">
        <v>8</v>
      </c>
      <c r="E154" s="21" t="s">
        <v>1023</v>
      </c>
      <c r="F154" s="21" t="s">
        <v>1054</v>
      </c>
      <c r="G154" s="6" t="s">
        <v>9</v>
      </c>
      <c r="H154" s="6"/>
      <c r="I154" s="6"/>
    </row>
    <row r="155" spans="1:9" ht="28.5" x14ac:dyDescent="0.55000000000000004">
      <c r="A155" s="81">
        <v>111</v>
      </c>
      <c r="B155" s="6">
        <v>103</v>
      </c>
      <c r="C155" s="6" t="s">
        <v>818</v>
      </c>
      <c r="D155" s="66">
        <v>0</v>
      </c>
      <c r="E155" s="21" t="s">
        <v>1020</v>
      </c>
      <c r="F155" s="21" t="s">
        <v>1031</v>
      </c>
      <c r="G155" s="6" t="s">
        <v>9</v>
      </c>
      <c r="H155" s="84"/>
      <c r="I155" s="84"/>
    </row>
    <row r="156" spans="1:9" s="7" customFormat="1" ht="28.5" x14ac:dyDescent="0.25">
      <c r="A156" s="26"/>
      <c r="B156" s="26"/>
      <c r="C156" s="26"/>
      <c r="G156" s="26"/>
      <c r="H156" s="26"/>
      <c r="I156" s="26"/>
    </row>
    <row r="157" spans="1:9" s="7" customFormat="1" ht="28.5" x14ac:dyDescent="0.25">
      <c r="A157" s="26"/>
      <c r="B157" s="26"/>
      <c r="C157" s="26"/>
      <c r="G157" s="26"/>
      <c r="H157" s="26"/>
      <c r="I157" s="26"/>
    </row>
    <row r="158" spans="1:9" s="7" customFormat="1" ht="28.5" x14ac:dyDescent="0.25">
      <c r="A158" s="26"/>
      <c r="B158" s="26"/>
      <c r="C158" s="26"/>
      <c r="G158" s="26"/>
      <c r="H158" s="26"/>
      <c r="I158" s="26"/>
    </row>
    <row r="159" spans="1:9" s="7" customFormat="1" ht="28.5" x14ac:dyDescent="0.25">
      <c r="A159" s="26"/>
      <c r="B159" s="26"/>
      <c r="C159" s="26"/>
      <c r="G159" s="26"/>
      <c r="H159" s="26"/>
      <c r="I159" s="26"/>
    </row>
    <row r="160" spans="1:9" s="7" customFormat="1" ht="28.5" x14ac:dyDescent="0.25">
      <c r="A160" s="26"/>
      <c r="B160" s="26"/>
      <c r="C160" s="26"/>
      <c r="G160" s="26"/>
      <c r="H160" s="26"/>
      <c r="I160" s="26"/>
    </row>
    <row r="161" spans="1:9" s="7" customFormat="1" ht="28.5" x14ac:dyDescent="0.2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s="7" customFormat="1" ht="28.5" x14ac:dyDescent="0.2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s="7" customFormat="1" ht="28.5" x14ac:dyDescent="0.25">
      <c r="A163" s="26"/>
      <c r="C163" s="27" t="s">
        <v>916</v>
      </c>
      <c r="E163" s="27"/>
      <c r="F163" s="27"/>
      <c r="G163" s="27" t="s">
        <v>917</v>
      </c>
      <c r="H163" s="30"/>
    </row>
    <row r="164" spans="1:9" s="7" customFormat="1" ht="28.5" x14ac:dyDescent="0.25">
      <c r="A164" s="26"/>
      <c r="B164" s="26"/>
      <c r="C164" s="27" t="s">
        <v>919</v>
      </c>
      <c r="E164" s="27"/>
      <c r="F164" s="27"/>
      <c r="G164" s="27" t="s">
        <v>919</v>
      </c>
      <c r="H164" s="26"/>
      <c r="I164" s="28"/>
    </row>
    <row r="165" spans="1:9" s="88" customFormat="1" x14ac:dyDescent="0.25">
      <c r="A165" s="85"/>
      <c r="B165" s="86"/>
      <c r="C165" s="87"/>
    </row>
    <row r="166" spans="1:9" s="88" customFormat="1" x14ac:dyDescent="0.25">
      <c r="A166" s="85"/>
      <c r="B166" s="86"/>
      <c r="C166" s="87"/>
    </row>
    <row r="167" spans="1:9" s="88" customFormat="1" x14ac:dyDescent="0.25">
      <c r="A167" s="85"/>
      <c r="B167" s="86"/>
      <c r="C167" s="87"/>
    </row>
    <row r="168" spans="1:9" s="88" customFormat="1" x14ac:dyDescent="0.25">
      <c r="A168" s="85"/>
      <c r="B168" s="86"/>
      <c r="C168" s="87"/>
    </row>
    <row r="169" spans="1:9" s="88" customFormat="1" x14ac:dyDescent="0.25">
      <c r="A169" s="85"/>
      <c r="B169" s="86"/>
      <c r="C169" s="87"/>
    </row>
    <row r="170" spans="1:9" s="88" customFormat="1" x14ac:dyDescent="0.25">
      <c r="A170" s="85"/>
      <c r="B170" s="86"/>
      <c r="C170" s="87"/>
    </row>
    <row r="171" spans="1:9" s="88" customFormat="1" x14ac:dyDescent="0.25">
      <c r="A171" s="85"/>
      <c r="B171" s="86"/>
      <c r="C171" s="87"/>
    </row>
    <row r="172" spans="1:9" s="88" customFormat="1" x14ac:dyDescent="0.25">
      <c r="A172" s="85"/>
      <c r="B172" s="86"/>
      <c r="C172" s="87"/>
    </row>
    <row r="173" spans="1:9" s="88" customFormat="1" x14ac:dyDescent="0.25">
      <c r="A173" s="85"/>
      <c r="B173" s="86"/>
      <c r="C173" s="87"/>
    </row>
    <row r="174" spans="1:9" s="88" customFormat="1" x14ac:dyDescent="0.25">
      <c r="A174" s="85"/>
      <c r="B174" s="86"/>
      <c r="C174" s="87"/>
    </row>
    <row r="175" spans="1:9" s="88" customFormat="1" x14ac:dyDescent="0.25">
      <c r="A175" s="85"/>
      <c r="B175" s="86"/>
      <c r="C175" s="87"/>
    </row>
    <row r="176" spans="1:9" s="88" customFormat="1" x14ac:dyDescent="0.25">
      <c r="A176" s="85"/>
      <c r="B176" s="86"/>
      <c r="C176" s="87"/>
    </row>
    <row r="177" spans="1:3" s="88" customFormat="1" x14ac:dyDescent="0.25">
      <c r="A177" s="85"/>
      <c r="B177" s="86"/>
      <c r="C177" s="87"/>
    </row>
    <row r="178" spans="1:3" s="88" customFormat="1" x14ac:dyDescent="0.25">
      <c r="A178" s="85"/>
      <c r="B178" s="86"/>
      <c r="C178" s="87"/>
    </row>
    <row r="179" spans="1:3" s="88" customFormat="1" x14ac:dyDescent="0.25">
      <c r="A179" s="85"/>
      <c r="B179" s="86"/>
      <c r="C179" s="87"/>
    </row>
    <row r="180" spans="1:3" s="88" customFormat="1" x14ac:dyDescent="0.25">
      <c r="A180" s="85"/>
      <c r="B180" s="86"/>
      <c r="C180" s="87"/>
    </row>
    <row r="181" spans="1:3" s="88" customFormat="1" x14ac:dyDescent="0.25">
      <c r="A181" s="85"/>
      <c r="B181" s="86"/>
      <c r="C181" s="87"/>
    </row>
    <row r="182" spans="1:3" s="88" customFormat="1" x14ac:dyDescent="0.25">
      <c r="A182" s="85"/>
      <c r="B182" s="86"/>
      <c r="C182" s="87"/>
    </row>
    <row r="183" spans="1:3" s="88" customFormat="1" x14ac:dyDescent="0.25">
      <c r="A183" s="85"/>
      <c r="B183" s="86"/>
      <c r="C183" s="87"/>
    </row>
    <row r="184" spans="1:3" s="88" customFormat="1" x14ac:dyDescent="0.25">
      <c r="A184" s="85"/>
      <c r="B184" s="86"/>
      <c r="C184" s="87"/>
    </row>
    <row r="185" spans="1:3" s="88" customFormat="1" x14ac:dyDescent="0.25">
      <c r="A185" s="85"/>
      <c r="B185" s="86"/>
      <c r="C185" s="87"/>
    </row>
    <row r="186" spans="1:3" s="88" customFormat="1" x14ac:dyDescent="0.25">
      <c r="A186" s="85"/>
      <c r="B186" s="86"/>
      <c r="C186" s="87"/>
    </row>
    <row r="187" spans="1:3" s="88" customFormat="1" x14ac:dyDescent="0.25">
      <c r="A187" s="85"/>
      <c r="B187" s="86"/>
      <c r="C187" s="87"/>
    </row>
    <row r="188" spans="1:3" s="88" customFormat="1" x14ac:dyDescent="0.25">
      <c r="A188" s="85"/>
      <c r="B188" s="86"/>
      <c r="C188" s="87"/>
    </row>
    <row r="189" spans="1:3" s="88" customFormat="1" x14ac:dyDescent="0.25">
      <c r="A189" s="85"/>
      <c r="B189" s="86"/>
      <c r="C189" s="87"/>
    </row>
    <row r="190" spans="1:3" s="88" customFormat="1" x14ac:dyDescent="0.25">
      <c r="A190" s="85"/>
      <c r="B190" s="86"/>
      <c r="C190" s="87"/>
    </row>
    <row r="191" spans="1:3" s="88" customFormat="1" x14ac:dyDescent="0.25">
      <c r="A191" s="85"/>
      <c r="B191" s="86"/>
      <c r="C191" s="87"/>
    </row>
    <row r="192" spans="1:3" s="88" customFormat="1" x14ac:dyDescent="0.25">
      <c r="A192" s="85"/>
      <c r="B192" s="86"/>
      <c r="C192" s="87"/>
    </row>
    <row r="193" spans="1:3" s="88" customFormat="1" x14ac:dyDescent="0.25">
      <c r="A193" s="85"/>
      <c r="B193" s="86"/>
      <c r="C193" s="87"/>
    </row>
    <row r="194" spans="1:3" s="88" customFormat="1" x14ac:dyDescent="0.25">
      <c r="A194" s="85"/>
      <c r="B194" s="86"/>
      <c r="C194" s="87"/>
    </row>
    <row r="195" spans="1:3" s="88" customFormat="1" x14ac:dyDescent="0.25">
      <c r="A195" s="85"/>
      <c r="B195" s="86"/>
      <c r="C195" s="87"/>
    </row>
    <row r="196" spans="1:3" s="88" customFormat="1" x14ac:dyDescent="0.25">
      <c r="A196" s="85"/>
      <c r="B196" s="86"/>
      <c r="C196" s="87"/>
    </row>
    <row r="197" spans="1:3" s="88" customFormat="1" x14ac:dyDescent="0.25">
      <c r="A197" s="85"/>
      <c r="B197" s="86"/>
      <c r="C197" s="87"/>
    </row>
    <row r="198" spans="1:3" s="88" customFormat="1" x14ac:dyDescent="0.25">
      <c r="A198" s="85"/>
      <c r="B198" s="86"/>
      <c r="C198" s="87"/>
    </row>
    <row r="199" spans="1:3" s="88" customFormat="1" x14ac:dyDescent="0.25">
      <c r="A199" s="85"/>
      <c r="B199" s="86"/>
      <c r="C199" s="87"/>
    </row>
    <row r="200" spans="1:3" s="88" customFormat="1" x14ac:dyDescent="0.25">
      <c r="A200" s="85"/>
      <c r="B200" s="86"/>
      <c r="C200" s="87"/>
    </row>
    <row r="201" spans="1:3" s="88" customFormat="1" x14ac:dyDescent="0.25">
      <c r="A201" s="85"/>
      <c r="B201" s="86"/>
      <c r="C201" s="87"/>
    </row>
    <row r="202" spans="1:3" s="88" customFormat="1" x14ac:dyDescent="0.25">
      <c r="A202" s="85"/>
      <c r="B202" s="86"/>
      <c r="C202" s="87"/>
    </row>
    <row r="203" spans="1:3" s="88" customFormat="1" x14ac:dyDescent="0.25">
      <c r="A203" s="85"/>
      <c r="B203" s="86"/>
      <c r="C203" s="87"/>
    </row>
    <row r="204" spans="1:3" s="88" customFormat="1" x14ac:dyDescent="0.25">
      <c r="A204" s="85"/>
      <c r="B204" s="86"/>
      <c r="C204" s="87"/>
    </row>
    <row r="205" spans="1:3" s="88" customFormat="1" x14ac:dyDescent="0.25">
      <c r="A205" s="85"/>
      <c r="B205" s="86"/>
      <c r="C205" s="87"/>
    </row>
    <row r="206" spans="1:3" s="88" customFormat="1" x14ac:dyDescent="0.25">
      <c r="A206" s="85"/>
      <c r="B206" s="86"/>
      <c r="C206" s="87"/>
    </row>
  </sheetData>
  <mergeCells count="1">
    <mergeCell ref="A1:I1"/>
  </mergeCells>
  <conditionalFormatting sqref="H163 H151 H148 H122 H74 H46 H22 H97">
    <cfRule type="expression" dxfId="9" priority="41">
      <formula>#REF!="SC"</formula>
    </cfRule>
    <cfRule type="expression" dxfId="8" priority="42">
      <formula>#REF!="ST"</formula>
    </cfRule>
  </conditionalFormatting>
  <printOptions horizontalCentered="1"/>
  <pageMargins left="0" right="0" top="0.5" bottom="0" header="0.196850393700787" footer="0.196850393700787"/>
  <pageSetup paperSize="9" scale="47" orientation="landscape" r:id="rId1"/>
  <rowBreaks count="6" manualBreakCount="6">
    <brk id="23" max="8" man="1"/>
    <brk id="47" max="8" man="1"/>
    <brk id="75" max="8" man="1"/>
    <brk id="98" max="8" man="1"/>
    <brk id="123" max="8" man="1"/>
    <brk id="14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view="pageBreakPreview" zoomScaleSheetLayoutView="100" workbookViewId="0">
      <pane ySplit="2" topLeftCell="A30" activePane="bottomLeft" state="frozen"/>
      <selection pane="bottomLeft" activeCell="F9" sqref="F9"/>
    </sheetView>
  </sheetViews>
  <sheetFormatPr defaultColWidth="9.140625" defaultRowHeight="15" x14ac:dyDescent="0.25"/>
  <cols>
    <col min="1" max="1" width="8.5703125" style="2" bestFit="1" customWidth="1"/>
    <col min="2" max="2" width="16.85546875" style="3" customWidth="1"/>
    <col min="3" max="3" width="50.5703125" style="2" customWidth="1"/>
    <col min="4" max="4" width="18.28515625" style="1" bestFit="1" customWidth="1"/>
    <col min="5" max="5" width="16" style="1" customWidth="1"/>
    <col min="6" max="6" width="16.7109375" style="1" customWidth="1"/>
    <col min="7" max="7" width="16.140625" style="1" customWidth="1"/>
    <col min="8" max="8" width="37.28515625" style="1" customWidth="1"/>
    <col min="9" max="9" width="14.5703125" style="1" customWidth="1"/>
    <col min="10" max="16384" width="9.140625" style="1"/>
  </cols>
  <sheetData>
    <row r="1" spans="1:9" s="12" customFormat="1" ht="38.25" customHeight="1" x14ac:dyDescent="0.5">
      <c r="A1" s="93" t="s">
        <v>915</v>
      </c>
      <c r="B1" s="94"/>
      <c r="C1" s="94"/>
      <c r="D1" s="94"/>
      <c r="E1" s="94"/>
      <c r="F1" s="94"/>
      <c r="G1" s="94"/>
      <c r="H1" s="94"/>
      <c r="I1" s="95"/>
    </row>
    <row r="2" spans="1:9" s="15" customFormat="1" ht="156.75" customHeight="1" x14ac:dyDescent="0.25">
      <c r="A2" s="13" t="s">
        <v>393</v>
      </c>
      <c r="B2" s="47" t="s">
        <v>394</v>
      </c>
      <c r="C2" s="47" t="s">
        <v>395</v>
      </c>
      <c r="D2" s="48" t="s">
        <v>396</v>
      </c>
      <c r="E2" s="14" t="s">
        <v>939</v>
      </c>
      <c r="F2" s="14" t="s">
        <v>940</v>
      </c>
      <c r="G2" s="14" t="s">
        <v>397</v>
      </c>
      <c r="H2" s="14" t="s">
        <v>398</v>
      </c>
      <c r="I2" s="13" t="s">
        <v>399</v>
      </c>
    </row>
    <row r="3" spans="1:9" s="23" customFormat="1" ht="21" customHeight="1" x14ac:dyDescent="0.55000000000000004">
      <c r="A3" s="66">
        <v>1</v>
      </c>
      <c r="B3" s="66">
        <v>1</v>
      </c>
      <c r="C3" s="66" t="s">
        <v>928</v>
      </c>
      <c r="D3" s="44">
        <v>324</v>
      </c>
      <c r="E3" s="21" t="s">
        <v>942</v>
      </c>
      <c r="F3" s="21" t="s">
        <v>1115</v>
      </c>
      <c r="G3" s="21" t="s">
        <v>9</v>
      </c>
      <c r="H3" s="69" t="s">
        <v>723</v>
      </c>
      <c r="I3" s="21" t="s">
        <v>9</v>
      </c>
    </row>
    <row r="4" spans="1:9" s="23" customFormat="1" ht="21" customHeight="1" x14ac:dyDescent="0.55000000000000004">
      <c r="A4" s="66">
        <v>2</v>
      </c>
      <c r="B4" s="66">
        <v>2</v>
      </c>
      <c r="C4" s="66" t="s">
        <v>941</v>
      </c>
      <c r="D4" s="44">
        <v>436</v>
      </c>
      <c r="E4" s="21" t="s">
        <v>943</v>
      </c>
      <c r="F4" s="21" t="s">
        <v>971</v>
      </c>
      <c r="G4" s="21" t="s">
        <v>9</v>
      </c>
      <c r="H4" s="69" t="s">
        <v>723</v>
      </c>
      <c r="I4" s="21" t="s">
        <v>9</v>
      </c>
    </row>
    <row r="5" spans="1:9" s="23" customFormat="1" ht="21" customHeight="1" x14ac:dyDescent="0.55000000000000004">
      <c r="A5" s="66">
        <v>3</v>
      </c>
      <c r="B5" s="66">
        <v>3</v>
      </c>
      <c r="C5" s="66" t="s">
        <v>827</v>
      </c>
      <c r="D5" s="44">
        <v>425</v>
      </c>
      <c r="E5" s="21" t="s">
        <v>1106</v>
      </c>
      <c r="F5" s="21" t="s">
        <v>1116</v>
      </c>
      <c r="G5" s="21" t="s">
        <v>9</v>
      </c>
      <c r="H5" s="69" t="s">
        <v>723</v>
      </c>
      <c r="I5" s="21" t="s">
        <v>9</v>
      </c>
    </row>
    <row r="6" spans="1:9" s="23" customFormat="1" ht="21" customHeight="1" x14ac:dyDescent="0.55000000000000004">
      <c r="A6" s="66">
        <v>4</v>
      </c>
      <c r="B6" s="66">
        <v>4</v>
      </c>
      <c r="C6" s="66" t="s">
        <v>828</v>
      </c>
      <c r="D6" s="45" t="s">
        <v>584</v>
      </c>
      <c r="E6" s="21" t="s">
        <v>1084</v>
      </c>
      <c r="F6" s="21" t="s">
        <v>1117</v>
      </c>
      <c r="G6" s="21" t="s">
        <v>9</v>
      </c>
      <c r="H6" s="69" t="s">
        <v>723</v>
      </c>
      <c r="I6" s="21" t="s">
        <v>9</v>
      </c>
    </row>
    <row r="7" spans="1:9" s="23" customFormat="1" ht="21" customHeight="1" x14ac:dyDescent="0.55000000000000004">
      <c r="A7" s="66">
        <v>5</v>
      </c>
      <c r="B7" s="66">
        <v>5</v>
      </c>
      <c r="C7" s="66" t="s">
        <v>829</v>
      </c>
      <c r="D7" s="44">
        <v>0</v>
      </c>
      <c r="E7" s="21" t="s">
        <v>1020</v>
      </c>
      <c r="F7" s="21" t="s">
        <v>1031</v>
      </c>
      <c r="G7" s="21" t="s">
        <v>9</v>
      </c>
      <c r="H7" s="69" t="s">
        <v>723</v>
      </c>
      <c r="I7" s="21" t="s">
        <v>9</v>
      </c>
    </row>
    <row r="8" spans="1:9" s="23" customFormat="1" ht="21" customHeight="1" x14ac:dyDescent="0.55000000000000004">
      <c r="A8" s="66">
        <v>6</v>
      </c>
      <c r="B8" s="66">
        <v>6</v>
      </c>
      <c r="C8" s="66" t="s">
        <v>830</v>
      </c>
      <c r="D8" s="44">
        <v>370</v>
      </c>
      <c r="E8" s="21" t="s">
        <v>943</v>
      </c>
      <c r="F8" s="21" t="s">
        <v>1097</v>
      </c>
      <c r="G8" s="21" t="s">
        <v>9</v>
      </c>
      <c r="H8" s="69" t="s">
        <v>723</v>
      </c>
      <c r="I8" s="21" t="s">
        <v>9</v>
      </c>
    </row>
    <row r="9" spans="1:9" s="23" customFormat="1" ht="45.75" customHeight="1" x14ac:dyDescent="0.55000000000000004">
      <c r="A9" s="66">
        <v>7</v>
      </c>
      <c r="B9" s="68">
        <v>7</v>
      </c>
      <c r="C9" s="68" t="s">
        <v>926</v>
      </c>
      <c r="D9" s="44">
        <v>487</v>
      </c>
      <c r="E9" s="21" t="s">
        <v>1113</v>
      </c>
      <c r="F9" s="21" t="s">
        <v>1114</v>
      </c>
      <c r="G9" s="21" t="s">
        <v>9</v>
      </c>
      <c r="H9" s="69" t="s">
        <v>723</v>
      </c>
      <c r="I9" s="21" t="s">
        <v>9</v>
      </c>
    </row>
    <row r="10" spans="1:9" s="23" customFormat="1" ht="26.25" customHeight="1" x14ac:dyDescent="0.55000000000000004">
      <c r="A10" s="66">
        <v>8</v>
      </c>
      <c r="B10" s="68">
        <v>8</v>
      </c>
      <c r="C10" s="68" t="s">
        <v>1138</v>
      </c>
      <c r="D10" s="44">
        <v>1047</v>
      </c>
      <c r="E10" s="21" t="s">
        <v>992</v>
      </c>
      <c r="F10" s="21" t="s">
        <v>993</v>
      </c>
      <c r="G10" s="21" t="s">
        <v>9</v>
      </c>
      <c r="H10" s="69" t="s">
        <v>723</v>
      </c>
      <c r="I10" s="21"/>
    </row>
    <row r="11" spans="1:9" s="23" customFormat="1" ht="21" customHeight="1" x14ac:dyDescent="0.55000000000000004">
      <c r="A11" s="66">
        <v>9</v>
      </c>
      <c r="B11" s="66">
        <v>9</v>
      </c>
      <c r="C11" s="66" t="s">
        <v>1129</v>
      </c>
      <c r="D11" s="44">
        <v>9</v>
      </c>
      <c r="E11" s="21" t="s">
        <v>336</v>
      </c>
      <c r="F11" s="21" t="s">
        <v>1105</v>
      </c>
      <c r="G11" s="21" t="s">
        <v>9</v>
      </c>
      <c r="H11" s="69" t="s">
        <v>723</v>
      </c>
      <c r="I11" s="21" t="s">
        <v>9</v>
      </c>
    </row>
    <row r="12" spans="1:9" s="23" customFormat="1" ht="21" customHeight="1" x14ac:dyDescent="0.55000000000000004">
      <c r="A12" s="66">
        <v>10</v>
      </c>
      <c r="B12" s="66" t="s">
        <v>1089</v>
      </c>
      <c r="C12" s="66" t="s">
        <v>1130</v>
      </c>
      <c r="D12" s="44">
        <v>27</v>
      </c>
      <c r="E12" s="21" t="s">
        <v>1095</v>
      </c>
      <c r="F12" s="21" t="s">
        <v>1096</v>
      </c>
      <c r="G12" s="21"/>
      <c r="H12" s="69" t="s">
        <v>723</v>
      </c>
      <c r="I12" s="21"/>
    </row>
    <row r="13" spans="1:9" s="23" customFormat="1" ht="21" customHeight="1" x14ac:dyDescent="0.55000000000000004">
      <c r="A13" s="66">
        <v>11</v>
      </c>
      <c r="B13" s="66" t="s">
        <v>1091</v>
      </c>
      <c r="C13" s="66" t="s">
        <v>1131</v>
      </c>
      <c r="D13" s="44">
        <v>1</v>
      </c>
      <c r="E13" s="21" t="s">
        <v>1093</v>
      </c>
      <c r="F13" s="21" t="s">
        <v>1094</v>
      </c>
      <c r="G13" s="21"/>
      <c r="H13" s="69" t="s">
        <v>723</v>
      </c>
      <c r="I13" s="21"/>
    </row>
    <row r="14" spans="1:9" s="23" customFormat="1" ht="21" customHeight="1" x14ac:dyDescent="0.55000000000000004">
      <c r="A14" s="66">
        <v>12</v>
      </c>
      <c r="B14" s="66" t="s">
        <v>1090</v>
      </c>
      <c r="C14" s="66" t="s">
        <v>1132</v>
      </c>
      <c r="D14" s="44">
        <v>6</v>
      </c>
      <c r="E14" s="21" t="s">
        <v>376</v>
      </c>
      <c r="F14" s="21" t="s">
        <v>1104</v>
      </c>
      <c r="G14" s="21"/>
      <c r="H14" s="69" t="s">
        <v>723</v>
      </c>
      <c r="I14" s="21"/>
    </row>
    <row r="15" spans="1:9" s="23" customFormat="1" ht="42.75" customHeight="1" x14ac:dyDescent="0.35">
      <c r="A15" s="68">
        <v>13</v>
      </c>
      <c r="B15" s="68" t="s">
        <v>1092</v>
      </c>
      <c r="C15" s="68" t="s">
        <v>1146</v>
      </c>
      <c r="D15" s="44">
        <v>9</v>
      </c>
      <c r="E15" s="21" t="s">
        <v>336</v>
      </c>
      <c r="F15" s="21" t="s">
        <v>1105</v>
      </c>
      <c r="G15" s="21"/>
      <c r="H15" s="69" t="s">
        <v>723</v>
      </c>
      <c r="I15" s="21"/>
    </row>
    <row r="16" spans="1:9" s="23" customFormat="1" ht="21" customHeight="1" x14ac:dyDescent="0.55000000000000004">
      <c r="A16" s="66">
        <v>14</v>
      </c>
      <c r="B16" s="66">
        <v>10</v>
      </c>
      <c r="C16" s="66" t="s">
        <v>831</v>
      </c>
      <c r="D16" s="44">
        <v>234</v>
      </c>
      <c r="E16" s="21" t="s">
        <v>942</v>
      </c>
      <c r="F16" s="21" t="s">
        <v>953</v>
      </c>
      <c r="G16" s="21" t="s">
        <v>9</v>
      </c>
      <c r="H16" s="69" t="s">
        <v>723</v>
      </c>
      <c r="I16" s="21" t="s">
        <v>9</v>
      </c>
    </row>
    <row r="17" spans="1:25" s="23" customFormat="1" ht="21" customHeight="1" x14ac:dyDescent="0.55000000000000004">
      <c r="A17" s="66">
        <v>15</v>
      </c>
      <c r="B17" s="66">
        <v>11</v>
      </c>
      <c r="C17" s="66" t="s">
        <v>832</v>
      </c>
      <c r="D17" s="44">
        <v>225</v>
      </c>
      <c r="E17" s="21" t="s">
        <v>943</v>
      </c>
      <c r="F17" s="21" t="s">
        <v>994</v>
      </c>
      <c r="G17" s="21" t="s">
        <v>9</v>
      </c>
      <c r="H17" s="69" t="s">
        <v>723</v>
      </c>
      <c r="I17" s="21" t="s">
        <v>9</v>
      </c>
    </row>
    <row r="18" spans="1:25" s="23" customFormat="1" ht="21" customHeight="1" x14ac:dyDescent="0.55000000000000004">
      <c r="A18" s="66">
        <v>16</v>
      </c>
      <c r="B18" s="66">
        <v>12</v>
      </c>
      <c r="C18" s="66" t="s">
        <v>833</v>
      </c>
      <c r="D18" s="44">
        <v>936</v>
      </c>
      <c r="E18" s="21" t="s">
        <v>1087</v>
      </c>
      <c r="F18" s="21" t="s">
        <v>1000</v>
      </c>
      <c r="G18" s="21" t="s">
        <v>9</v>
      </c>
      <c r="H18" s="69" t="s">
        <v>723</v>
      </c>
      <c r="I18" s="21" t="s">
        <v>9</v>
      </c>
    </row>
    <row r="19" spans="1:25" s="23" customFormat="1" ht="24.75" x14ac:dyDescent="0.55000000000000004">
      <c r="A19" s="66">
        <v>17</v>
      </c>
      <c r="B19" s="66">
        <v>13</v>
      </c>
      <c r="C19" s="66" t="s">
        <v>834</v>
      </c>
      <c r="D19" s="44">
        <v>1</v>
      </c>
      <c r="E19" s="21" t="s">
        <v>995</v>
      </c>
      <c r="F19" s="21" t="s">
        <v>996</v>
      </c>
      <c r="G19" s="21" t="s">
        <v>9</v>
      </c>
      <c r="H19" s="69" t="s">
        <v>723</v>
      </c>
      <c r="I19" s="21" t="s">
        <v>9</v>
      </c>
    </row>
    <row r="20" spans="1:25" s="23" customFormat="1" ht="21" customHeight="1" x14ac:dyDescent="0.55000000000000004">
      <c r="A20" s="66">
        <v>18</v>
      </c>
      <c r="B20" s="66">
        <v>14</v>
      </c>
      <c r="C20" s="66" t="s">
        <v>835</v>
      </c>
      <c r="D20" s="44">
        <v>47</v>
      </c>
      <c r="E20" s="21" t="s">
        <v>947</v>
      </c>
      <c r="F20" s="21" t="s">
        <v>948</v>
      </c>
      <c r="G20" s="21" t="s">
        <v>9</v>
      </c>
      <c r="H20" s="69" t="s">
        <v>723</v>
      </c>
      <c r="I20" s="21" t="s">
        <v>9</v>
      </c>
    </row>
    <row r="21" spans="1:25" s="23" customFormat="1" ht="21" customHeight="1" x14ac:dyDescent="0.55000000000000004">
      <c r="A21" s="66">
        <v>19</v>
      </c>
      <c r="B21" s="66">
        <v>15</v>
      </c>
      <c r="C21" s="66" t="s">
        <v>836</v>
      </c>
      <c r="D21" s="45" t="s">
        <v>1109</v>
      </c>
      <c r="E21" s="21" t="s">
        <v>1020</v>
      </c>
      <c r="F21" s="21" t="s">
        <v>1031</v>
      </c>
      <c r="G21" s="21" t="s">
        <v>9</v>
      </c>
      <c r="H21" s="69" t="s">
        <v>723</v>
      </c>
      <c r="I21" s="21" t="s">
        <v>9</v>
      </c>
    </row>
    <row r="22" spans="1:25" s="23" customFormat="1" ht="21" customHeight="1" x14ac:dyDescent="0.55000000000000004">
      <c r="A22" s="66">
        <v>20</v>
      </c>
      <c r="B22" s="66">
        <v>16</v>
      </c>
      <c r="C22" s="66" t="s">
        <v>837</v>
      </c>
      <c r="D22" s="44">
        <v>564</v>
      </c>
      <c r="E22" s="21" t="s">
        <v>1107</v>
      </c>
      <c r="F22" s="21" t="s">
        <v>1108</v>
      </c>
      <c r="G22" s="21" t="s">
        <v>9</v>
      </c>
      <c r="H22" s="69" t="s">
        <v>723</v>
      </c>
      <c r="I22" s="21" t="s">
        <v>9</v>
      </c>
    </row>
    <row r="23" spans="1:25" s="23" customFormat="1" ht="21" customHeight="1" x14ac:dyDescent="0.55000000000000004">
      <c r="A23" s="66">
        <v>21</v>
      </c>
      <c r="B23" s="66">
        <v>17</v>
      </c>
      <c r="C23" s="66" t="s">
        <v>838</v>
      </c>
      <c r="D23" s="46">
        <v>456</v>
      </c>
      <c r="E23" s="21" t="s">
        <v>1069</v>
      </c>
      <c r="F23" s="21" t="s">
        <v>965</v>
      </c>
      <c r="G23" s="21" t="s">
        <v>9</v>
      </c>
      <c r="H23" s="69" t="s">
        <v>723</v>
      </c>
      <c r="I23" s="21" t="s">
        <v>9</v>
      </c>
    </row>
    <row r="24" spans="1:25" s="23" customFormat="1" ht="21" customHeight="1" x14ac:dyDescent="0.55000000000000004">
      <c r="A24" s="66">
        <v>22</v>
      </c>
      <c r="B24" s="66">
        <v>18</v>
      </c>
      <c r="C24" s="66" t="s">
        <v>839</v>
      </c>
      <c r="D24" s="44">
        <v>1492</v>
      </c>
      <c r="E24" s="21" t="s">
        <v>964</v>
      </c>
      <c r="F24" s="21" t="s">
        <v>965</v>
      </c>
      <c r="G24" s="21" t="s">
        <v>9</v>
      </c>
      <c r="H24" s="69" t="s">
        <v>723</v>
      </c>
      <c r="I24" s="21" t="s">
        <v>9</v>
      </c>
    </row>
    <row r="25" spans="1:25" s="73" customFormat="1" ht="23.25" customHeight="1" x14ac:dyDescent="0.2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1"/>
      <c r="X25" s="72"/>
      <c r="Y25" s="70"/>
    </row>
    <row r="26" spans="1:25" s="73" customFormat="1" ht="23.25" customHeight="1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1"/>
      <c r="X26" s="72"/>
      <c r="Y26" s="70"/>
    </row>
    <row r="27" spans="1:25" s="73" customFormat="1" ht="23.25" customHeight="1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1"/>
      <c r="X27" s="72"/>
      <c r="Y27" s="70"/>
    </row>
    <row r="28" spans="1:25" s="73" customFormat="1" ht="13.5" customHeigh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  <c r="X28" s="72"/>
      <c r="Y28" s="70"/>
    </row>
    <row r="29" spans="1:25" s="73" customFormat="1" ht="22.5" customHeight="1" x14ac:dyDescent="0.55000000000000004">
      <c r="A29" s="70"/>
      <c r="B29" s="74"/>
      <c r="C29" s="75" t="s">
        <v>923</v>
      </c>
      <c r="D29" s="74"/>
      <c r="F29" s="76"/>
      <c r="G29" s="76" t="s">
        <v>924</v>
      </c>
      <c r="H29" s="76"/>
      <c r="I29" s="71"/>
      <c r="J29" s="70"/>
      <c r="K29" s="70"/>
      <c r="L29" s="70"/>
      <c r="M29" s="70"/>
      <c r="N29" s="70"/>
      <c r="O29" s="70"/>
      <c r="P29" s="70"/>
      <c r="Q29" s="70"/>
      <c r="R29" s="70"/>
      <c r="S29" s="70"/>
      <c r="X29" s="72"/>
      <c r="Y29" s="70"/>
    </row>
    <row r="30" spans="1:25" s="74" customFormat="1" ht="19.5" customHeight="1" x14ac:dyDescent="0.55000000000000004">
      <c r="B30" s="77"/>
      <c r="C30" s="75" t="s">
        <v>921</v>
      </c>
      <c r="F30" s="76"/>
      <c r="G30" s="76" t="s">
        <v>921</v>
      </c>
      <c r="H30" s="76"/>
      <c r="I30" s="78"/>
      <c r="L30" s="77"/>
    </row>
    <row r="31" spans="1:25" s="74" customFormat="1" ht="18.75" customHeight="1" x14ac:dyDescent="0.55000000000000004">
      <c r="C31" s="75" t="s">
        <v>922</v>
      </c>
      <c r="F31" s="76"/>
      <c r="G31" s="76" t="s">
        <v>922</v>
      </c>
      <c r="H31" s="76"/>
      <c r="I31" s="78"/>
      <c r="K31" s="77"/>
      <c r="M31" s="77"/>
      <c r="R31" s="77"/>
    </row>
    <row r="32" spans="1:25" s="25" customFormat="1" ht="21" customHeight="1" x14ac:dyDescent="0.55000000000000004">
      <c r="A32" s="66">
        <v>25</v>
      </c>
      <c r="B32" s="66">
        <v>21</v>
      </c>
      <c r="C32" s="66" t="s">
        <v>840</v>
      </c>
      <c r="D32" s="44">
        <v>41</v>
      </c>
      <c r="E32" s="21" t="s">
        <v>961</v>
      </c>
      <c r="F32" s="21" t="s">
        <v>1019</v>
      </c>
      <c r="G32" s="21" t="s">
        <v>9</v>
      </c>
      <c r="H32" s="69" t="s">
        <v>723</v>
      </c>
      <c r="I32" s="24" t="s">
        <v>9</v>
      </c>
    </row>
    <row r="33" spans="1:9" s="23" customFormat="1" ht="21" customHeight="1" x14ac:dyDescent="0.55000000000000004">
      <c r="A33" s="66">
        <v>26</v>
      </c>
      <c r="B33" s="66">
        <v>22</v>
      </c>
      <c r="C33" s="66" t="s">
        <v>841</v>
      </c>
      <c r="D33" s="44">
        <v>110</v>
      </c>
      <c r="E33" s="21" t="s">
        <v>958</v>
      </c>
      <c r="F33" s="21" t="s">
        <v>1119</v>
      </c>
      <c r="G33" s="21" t="s">
        <v>9</v>
      </c>
      <c r="H33" s="69" t="s">
        <v>723</v>
      </c>
      <c r="I33" s="21" t="s">
        <v>9</v>
      </c>
    </row>
    <row r="34" spans="1:9" s="23" customFormat="1" ht="21" customHeight="1" x14ac:dyDescent="0.55000000000000004">
      <c r="A34" s="66">
        <v>27</v>
      </c>
      <c r="B34" s="66">
        <v>23</v>
      </c>
      <c r="C34" s="66" t="s">
        <v>842</v>
      </c>
      <c r="D34" s="44">
        <v>431</v>
      </c>
      <c r="E34" s="21" t="s">
        <v>945</v>
      </c>
      <c r="F34" s="21" t="s">
        <v>1108</v>
      </c>
      <c r="G34" s="21" t="s">
        <v>9</v>
      </c>
      <c r="H34" s="69" t="s">
        <v>723</v>
      </c>
      <c r="I34" s="21" t="s">
        <v>9</v>
      </c>
    </row>
    <row r="35" spans="1:9" s="23" customFormat="1" ht="21" customHeight="1" x14ac:dyDescent="0.55000000000000004">
      <c r="A35" s="66">
        <v>28</v>
      </c>
      <c r="B35" s="66">
        <v>24</v>
      </c>
      <c r="C35" s="66" t="s">
        <v>843</v>
      </c>
      <c r="D35" s="45" t="s">
        <v>980</v>
      </c>
      <c r="E35" s="21" t="s">
        <v>957</v>
      </c>
      <c r="F35" s="21" t="s">
        <v>1000</v>
      </c>
      <c r="G35" s="21" t="s">
        <v>9</v>
      </c>
      <c r="H35" s="69" t="s">
        <v>723</v>
      </c>
      <c r="I35" s="21" t="s">
        <v>9</v>
      </c>
    </row>
    <row r="36" spans="1:9" s="23" customFormat="1" ht="21" customHeight="1" x14ac:dyDescent="0.55000000000000004">
      <c r="A36" s="66">
        <v>29</v>
      </c>
      <c r="B36" s="66" t="s">
        <v>955</v>
      </c>
      <c r="C36" s="66" t="s">
        <v>954</v>
      </c>
      <c r="D36" s="45" t="s">
        <v>979</v>
      </c>
      <c r="E36" s="21" t="s">
        <v>956</v>
      </c>
      <c r="F36" s="21" t="s">
        <v>946</v>
      </c>
      <c r="G36" s="21"/>
      <c r="H36" s="69" t="s">
        <v>723</v>
      </c>
      <c r="I36" s="21"/>
    </row>
    <row r="37" spans="1:9" s="23" customFormat="1" ht="21" customHeight="1" x14ac:dyDescent="0.55000000000000004">
      <c r="A37" s="66">
        <v>30</v>
      </c>
      <c r="B37" s="66">
        <v>25</v>
      </c>
      <c r="C37" s="66" t="s">
        <v>844</v>
      </c>
      <c r="D37" s="44">
        <v>214</v>
      </c>
      <c r="E37" s="21" t="s">
        <v>951</v>
      </c>
      <c r="F37" s="21" t="s">
        <v>952</v>
      </c>
      <c r="G37" s="21" t="s">
        <v>9</v>
      </c>
      <c r="H37" s="69" t="s">
        <v>723</v>
      </c>
      <c r="I37" s="21" t="s">
        <v>9</v>
      </c>
    </row>
    <row r="38" spans="1:9" s="23" customFormat="1" ht="21" customHeight="1" x14ac:dyDescent="0.55000000000000004">
      <c r="A38" s="66">
        <v>31</v>
      </c>
      <c r="B38" s="66">
        <v>26</v>
      </c>
      <c r="C38" s="66" t="s">
        <v>845</v>
      </c>
      <c r="D38" s="44">
        <v>0</v>
      </c>
      <c r="E38" s="21" t="s">
        <v>1021</v>
      </c>
      <c r="F38" s="21" t="s">
        <v>1120</v>
      </c>
      <c r="G38" s="21" t="s">
        <v>9</v>
      </c>
      <c r="H38" s="69" t="s">
        <v>723</v>
      </c>
      <c r="I38" s="21" t="s">
        <v>9</v>
      </c>
    </row>
    <row r="39" spans="1:9" s="23" customFormat="1" ht="21" customHeight="1" x14ac:dyDescent="0.55000000000000004">
      <c r="A39" s="66">
        <v>32</v>
      </c>
      <c r="B39" s="68">
        <v>27</v>
      </c>
      <c r="C39" s="68" t="s">
        <v>929</v>
      </c>
      <c r="D39" s="49">
        <v>63</v>
      </c>
      <c r="E39" s="43" t="s">
        <v>942</v>
      </c>
      <c r="F39" s="43" t="s">
        <v>1074</v>
      </c>
      <c r="G39" s="43" t="s">
        <v>9</v>
      </c>
      <c r="H39" s="69" t="s">
        <v>723</v>
      </c>
      <c r="I39" s="43" t="s">
        <v>9</v>
      </c>
    </row>
    <row r="40" spans="1:9" s="23" customFormat="1" ht="21" customHeight="1" x14ac:dyDescent="0.55000000000000004">
      <c r="A40" s="66">
        <v>33</v>
      </c>
      <c r="B40" s="66">
        <v>28</v>
      </c>
      <c r="C40" s="66" t="s">
        <v>930</v>
      </c>
      <c r="D40" s="45" t="s">
        <v>1077</v>
      </c>
      <c r="E40" s="21" t="s">
        <v>1078</v>
      </c>
      <c r="F40" s="21" t="s">
        <v>1079</v>
      </c>
      <c r="G40" s="21" t="s">
        <v>9</v>
      </c>
      <c r="H40" s="69" t="s">
        <v>723</v>
      </c>
      <c r="I40" s="21" t="s">
        <v>9</v>
      </c>
    </row>
    <row r="41" spans="1:9" s="23" customFormat="1" ht="21" customHeight="1" x14ac:dyDescent="0.55000000000000004">
      <c r="A41" s="66">
        <v>34</v>
      </c>
      <c r="B41" s="66">
        <v>29</v>
      </c>
      <c r="C41" s="66" t="s">
        <v>846</v>
      </c>
      <c r="D41" s="44">
        <v>85</v>
      </c>
      <c r="E41" s="21" t="s">
        <v>960</v>
      </c>
      <c r="F41" s="21" t="s">
        <v>1121</v>
      </c>
      <c r="G41" s="21" t="s">
        <v>9</v>
      </c>
      <c r="H41" s="69" t="s">
        <v>723</v>
      </c>
      <c r="I41" s="21" t="s">
        <v>9</v>
      </c>
    </row>
    <row r="42" spans="1:9" s="23" customFormat="1" ht="21" customHeight="1" x14ac:dyDescent="0.55000000000000004">
      <c r="A42" s="66">
        <v>35</v>
      </c>
      <c r="B42" s="66">
        <v>30</v>
      </c>
      <c r="C42" s="66" t="s">
        <v>847</v>
      </c>
      <c r="D42" s="44">
        <v>15</v>
      </c>
      <c r="E42" s="21" t="s">
        <v>949</v>
      </c>
      <c r="F42" s="21" t="s">
        <v>950</v>
      </c>
      <c r="G42" s="21" t="s">
        <v>9</v>
      </c>
      <c r="H42" s="69" t="s">
        <v>723</v>
      </c>
      <c r="I42" s="21" t="s">
        <v>9</v>
      </c>
    </row>
    <row r="43" spans="1:9" s="23" customFormat="1" ht="21" customHeight="1" x14ac:dyDescent="0.55000000000000004">
      <c r="A43" s="66">
        <v>36</v>
      </c>
      <c r="B43" s="66">
        <v>31</v>
      </c>
      <c r="C43" s="66" t="s">
        <v>848</v>
      </c>
      <c r="D43" s="44">
        <v>35</v>
      </c>
      <c r="E43" s="21" t="s">
        <v>944</v>
      </c>
      <c r="F43" s="21" t="s">
        <v>989</v>
      </c>
      <c r="G43" s="21" t="s">
        <v>9</v>
      </c>
      <c r="H43" s="69" t="s">
        <v>723</v>
      </c>
      <c r="I43" s="21" t="s">
        <v>9</v>
      </c>
    </row>
    <row r="44" spans="1:9" s="23" customFormat="1" ht="21" customHeight="1" x14ac:dyDescent="0.55000000000000004">
      <c r="A44" s="66">
        <v>37</v>
      </c>
      <c r="B44" s="66">
        <v>32</v>
      </c>
      <c r="C44" s="66" t="s">
        <v>849</v>
      </c>
      <c r="D44" s="44">
        <v>53</v>
      </c>
      <c r="E44" s="21" t="s">
        <v>1080</v>
      </c>
      <c r="F44" s="21" t="s">
        <v>1051</v>
      </c>
      <c r="G44" s="21" t="s">
        <v>9</v>
      </c>
      <c r="H44" s="69" t="s">
        <v>723</v>
      </c>
      <c r="I44" s="21" t="s">
        <v>9</v>
      </c>
    </row>
    <row r="45" spans="1:9" s="23" customFormat="1" ht="21" customHeight="1" x14ac:dyDescent="0.55000000000000004">
      <c r="A45" s="66">
        <v>38</v>
      </c>
      <c r="B45" s="66">
        <v>33</v>
      </c>
      <c r="C45" s="66" t="s">
        <v>850</v>
      </c>
      <c r="D45" s="44">
        <v>2</v>
      </c>
      <c r="E45" s="21" t="s">
        <v>959</v>
      </c>
      <c r="F45" s="21" t="s">
        <v>990</v>
      </c>
      <c r="G45" s="21" t="s">
        <v>9</v>
      </c>
      <c r="H45" s="69" t="s">
        <v>723</v>
      </c>
      <c r="I45" s="21" t="s">
        <v>9</v>
      </c>
    </row>
    <row r="46" spans="1:9" s="23" customFormat="1" ht="21" customHeight="1" x14ac:dyDescent="0.55000000000000004">
      <c r="A46" s="66">
        <v>39</v>
      </c>
      <c r="B46" s="66">
        <v>34</v>
      </c>
      <c r="C46" s="66" t="s">
        <v>851</v>
      </c>
      <c r="D46" s="45" t="s">
        <v>1009</v>
      </c>
      <c r="E46" s="21" t="s">
        <v>1010</v>
      </c>
      <c r="F46" s="21" t="s">
        <v>1011</v>
      </c>
      <c r="G46" s="21" t="s">
        <v>9</v>
      </c>
      <c r="H46" s="69" t="s">
        <v>723</v>
      </c>
      <c r="I46" s="21" t="s">
        <v>9</v>
      </c>
    </row>
    <row r="47" spans="1:9" s="23" customFormat="1" ht="21" customHeight="1" x14ac:dyDescent="0.55000000000000004">
      <c r="A47" s="66">
        <v>40</v>
      </c>
      <c r="B47" s="66">
        <v>35</v>
      </c>
      <c r="C47" s="66" t="s">
        <v>647</v>
      </c>
      <c r="D47" s="44">
        <v>76</v>
      </c>
      <c r="E47" s="21" t="s">
        <v>951</v>
      </c>
      <c r="F47" s="21" t="s">
        <v>991</v>
      </c>
      <c r="G47" s="21" t="s">
        <v>9</v>
      </c>
      <c r="H47" s="69" t="s">
        <v>723</v>
      </c>
      <c r="I47" s="21" t="s">
        <v>9</v>
      </c>
    </row>
    <row r="48" spans="1:9" s="23" customFormat="1" ht="21" customHeight="1" x14ac:dyDescent="0.55000000000000004">
      <c r="A48" s="66">
        <v>41</v>
      </c>
      <c r="B48" s="66">
        <v>36</v>
      </c>
      <c r="C48" s="66" t="s">
        <v>852</v>
      </c>
      <c r="D48" s="45" t="s">
        <v>1085</v>
      </c>
      <c r="E48" s="21" t="s">
        <v>1086</v>
      </c>
      <c r="F48" s="21" t="s">
        <v>971</v>
      </c>
      <c r="G48" s="21" t="s">
        <v>9</v>
      </c>
      <c r="H48" s="69" t="s">
        <v>723</v>
      </c>
      <c r="I48" s="21" t="s">
        <v>9</v>
      </c>
    </row>
    <row r="49" spans="1:25" s="23" customFormat="1" ht="21" customHeight="1" x14ac:dyDescent="0.55000000000000004">
      <c r="A49" s="66">
        <v>42</v>
      </c>
      <c r="B49" s="66">
        <v>37</v>
      </c>
      <c r="C49" s="66" t="s">
        <v>853</v>
      </c>
      <c r="D49" s="45" t="s">
        <v>602</v>
      </c>
      <c r="E49" s="21" t="s">
        <v>1081</v>
      </c>
      <c r="F49" s="21" t="s">
        <v>1071</v>
      </c>
      <c r="G49" s="21" t="s">
        <v>9</v>
      </c>
      <c r="H49" s="69" t="s">
        <v>723</v>
      </c>
      <c r="I49" s="21" t="s">
        <v>9</v>
      </c>
    </row>
    <row r="50" spans="1:25" s="23" customFormat="1" ht="21" customHeight="1" x14ac:dyDescent="0.55000000000000004">
      <c r="A50" s="66">
        <v>43</v>
      </c>
      <c r="B50" s="66">
        <v>38</v>
      </c>
      <c r="C50" s="66" t="s">
        <v>854</v>
      </c>
      <c r="D50" s="45" t="s">
        <v>1047</v>
      </c>
      <c r="E50" s="21" t="s">
        <v>1070</v>
      </c>
      <c r="F50" s="21" t="s">
        <v>1071</v>
      </c>
      <c r="G50" s="21" t="s">
        <v>9</v>
      </c>
      <c r="H50" s="69" t="s">
        <v>723</v>
      </c>
      <c r="I50" s="21" t="s">
        <v>9</v>
      </c>
    </row>
    <row r="51" spans="1:25" s="23" customFormat="1" ht="21" customHeight="1" x14ac:dyDescent="0.55000000000000004">
      <c r="A51" s="66">
        <v>44</v>
      </c>
      <c r="B51" s="66">
        <v>39</v>
      </c>
      <c r="C51" s="66" t="s">
        <v>855</v>
      </c>
      <c r="D51" s="45" t="s">
        <v>986</v>
      </c>
      <c r="E51" s="21" t="s">
        <v>987</v>
      </c>
      <c r="F51" s="21" t="s">
        <v>988</v>
      </c>
      <c r="G51" s="21" t="s">
        <v>9</v>
      </c>
      <c r="H51" s="69" t="s">
        <v>723</v>
      </c>
      <c r="I51" s="21" t="s">
        <v>9</v>
      </c>
    </row>
    <row r="52" spans="1:25" s="23" customFormat="1" ht="21" customHeight="1" x14ac:dyDescent="0.55000000000000004">
      <c r="A52" s="66">
        <v>45</v>
      </c>
      <c r="B52" s="66">
        <v>40</v>
      </c>
      <c r="C52" s="66" t="s">
        <v>856</v>
      </c>
      <c r="D52" s="45" t="s">
        <v>1028</v>
      </c>
      <c r="E52" s="21" t="s">
        <v>1029</v>
      </c>
      <c r="F52" s="21" t="s">
        <v>1122</v>
      </c>
      <c r="G52" s="21" t="s">
        <v>9</v>
      </c>
      <c r="H52" s="69" t="s">
        <v>723</v>
      </c>
      <c r="I52" s="21" t="s">
        <v>9</v>
      </c>
    </row>
    <row r="53" spans="1:25" s="23" customFormat="1" ht="21" customHeight="1" x14ac:dyDescent="0.55000000000000004">
      <c r="A53" s="66">
        <v>46</v>
      </c>
      <c r="B53" s="66">
        <v>41</v>
      </c>
      <c r="C53" s="66" t="s">
        <v>857</v>
      </c>
      <c r="D53" s="45" t="s">
        <v>1014</v>
      </c>
      <c r="E53" s="21" t="s">
        <v>959</v>
      </c>
      <c r="F53" s="21" t="s">
        <v>1015</v>
      </c>
      <c r="G53" s="21" t="s">
        <v>9</v>
      </c>
      <c r="H53" s="69" t="s">
        <v>723</v>
      </c>
      <c r="I53" s="21" t="s">
        <v>9</v>
      </c>
    </row>
    <row r="54" spans="1:25" s="23" customFormat="1" ht="21" customHeight="1" x14ac:dyDescent="0.55000000000000004">
      <c r="A54" s="66">
        <v>47</v>
      </c>
      <c r="B54" s="66">
        <v>42</v>
      </c>
      <c r="C54" s="66" t="s">
        <v>858</v>
      </c>
      <c r="D54" s="45" t="s">
        <v>349</v>
      </c>
      <c r="E54" s="21" t="s">
        <v>1038</v>
      </c>
      <c r="F54" s="21" t="s">
        <v>1039</v>
      </c>
      <c r="G54" s="21" t="s">
        <v>9</v>
      </c>
      <c r="H54" s="69" t="s">
        <v>723</v>
      </c>
      <c r="I54" s="21" t="s">
        <v>9</v>
      </c>
    </row>
    <row r="55" spans="1:25" s="23" customFormat="1" ht="21" customHeight="1" x14ac:dyDescent="0.55000000000000004">
      <c r="A55" s="66">
        <v>48</v>
      </c>
      <c r="B55" s="66">
        <v>43</v>
      </c>
      <c r="C55" s="66" t="s">
        <v>859</v>
      </c>
      <c r="D55" s="44">
        <v>768</v>
      </c>
      <c r="E55" s="21" t="s">
        <v>1088</v>
      </c>
      <c r="F55" s="21" t="s">
        <v>1051</v>
      </c>
      <c r="G55" s="21" t="s">
        <v>9</v>
      </c>
      <c r="H55" s="69" t="s">
        <v>723</v>
      </c>
      <c r="I55" s="21" t="s">
        <v>9</v>
      </c>
    </row>
    <row r="56" spans="1:25" s="23" customFormat="1" ht="21" customHeight="1" x14ac:dyDescent="0.55000000000000004">
      <c r="A56" s="66">
        <v>49</v>
      </c>
      <c r="B56" s="66">
        <v>44</v>
      </c>
      <c r="C56" s="66" t="s">
        <v>860</v>
      </c>
      <c r="D56" s="44">
        <v>0</v>
      </c>
      <c r="E56" s="21" t="s">
        <v>1020</v>
      </c>
      <c r="F56" s="21" t="s">
        <v>1031</v>
      </c>
      <c r="G56" s="21" t="s">
        <v>9</v>
      </c>
      <c r="H56" s="69" t="s">
        <v>723</v>
      </c>
      <c r="I56" s="21" t="s">
        <v>9</v>
      </c>
    </row>
    <row r="57" spans="1:25" s="23" customFormat="1" ht="21" customHeight="1" x14ac:dyDescent="0.55000000000000004">
      <c r="A57" s="66">
        <v>50</v>
      </c>
      <c r="B57" s="66">
        <v>45</v>
      </c>
      <c r="C57" s="66" t="s">
        <v>861</v>
      </c>
      <c r="D57" s="44">
        <v>465</v>
      </c>
      <c r="E57" s="21" t="s">
        <v>1075</v>
      </c>
      <c r="F57" s="21" t="s">
        <v>1076</v>
      </c>
      <c r="G57" s="21" t="s">
        <v>9</v>
      </c>
      <c r="H57" s="69" t="s">
        <v>723</v>
      </c>
      <c r="I57" s="21" t="s">
        <v>9</v>
      </c>
    </row>
    <row r="58" spans="1:25" s="73" customFormat="1" ht="23.25" customHeight="1" x14ac:dyDescent="0.2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1"/>
      <c r="X58" s="72"/>
      <c r="Y58" s="70"/>
    </row>
    <row r="59" spans="1:25" s="73" customFormat="1" ht="23.25" customHeight="1" x14ac:dyDescent="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1"/>
      <c r="X59" s="72"/>
      <c r="Y59" s="70"/>
    </row>
    <row r="60" spans="1:25" s="73" customFormat="1" ht="23.25" customHeight="1" x14ac:dyDescent="0.2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1"/>
      <c r="X60" s="72"/>
      <c r="Y60" s="70"/>
    </row>
    <row r="61" spans="1:25" s="73" customFormat="1" ht="23.25" customHeight="1" x14ac:dyDescent="0.2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1"/>
      <c r="X61" s="72"/>
      <c r="Y61" s="70"/>
    </row>
    <row r="62" spans="1:25" s="73" customFormat="1" ht="13.5" customHeight="1" x14ac:dyDescent="0.2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1"/>
      <c r="X62" s="72"/>
      <c r="Y62" s="70"/>
    </row>
    <row r="63" spans="1:25" s="73" customFormat="1" ht="22.5" customHeight="1" x14ac:dyDescent="0.55000000000000004">
      <c r="A63" s="70"/>
      <c r="B63" s="74"/>
      <c r="C63" s="75" t="s">
        <v>923</v>
      </c>
      <c r="D63" s="74"/>
      <c r="F63" s="76"/>
      <c r="G63" s="76" t="s">
        <v>924</v>
      </c>
      <c r="H63" s="76"/>
      <c r="I63" s="71"/>
      <c r="J63" s="70"/>
      <c r="K63" s="70"/>
      <c r="L63" s="70"/>
      <c r="M63" s="70"/>
      <c r="N63" s="70"/>
      <c r="O63" s="70"/>
      <c r="P63" s="70"/>
      <c r="Q63" s="70"/>
      <c r="R63" s="70"/>
      <c r="S63" s="70"/>
      <c r="X63" s="72"/>
      <c r="Y63" s="70"/>
    </row>
    <row r="64" spans="1:25" s="74" customFormat="1" ht="19.5" customHeight="1" x14ac:dyDescent="0.55000000000000004">
      <c r="B64" s="77"/>
      <c r="C64" s="75" t="s">
        <v>921</v>
      </c>
      <c r="F64" s="76"/>
      <c r="G64" s="76" t="s">
        <v>921</v>
      </c>
      <c r="H64" s="76"/>
      <c r="I64" s="78"/>
      <c r="L64" s="77"/>
    </row>
    <row r="65" spans="1:18" s="74" customFormat="1" ht="18.75" customHeight="1" x14ac:dyDescent="0.55000000000000004">
      <c r="C65" s="75" t="s">
        <v>922</v>
      </c>
      <c r="F65" s="76"/>
      <c r="G65" s="76" t="s">
        <v>922</v>
      </c>
      <c r="H65" s="76"/>
      <c r="I65" s="78"/>
      <c r="K65" s="77"/>
      <c r="M65" s="77"/>
      <c r="R65" s="77"/>
    </row>
    <row r="66" spans="1:18" s="23" customFormat="1" ht="21" customHeight="1" x14ac:dyDescent="0.55000000000000004">
      <c r="A66" s="66">
        <v>51</v>
      </c>
      <c r="B66" s="66">
        <v>46</v>
      </c>
      <c r="C66" s="66" t="s">
        <v>862</v>
      </c>
      <c r="D66" s="45" t="s">
        <v>549</v>
      </c>
      <c r="E66" s="21" t="s">
        <v>978</v>
      </c>
      <c r="F66" s="21" t="s">
        <v>1074</v>
      </c>
      <c r="G66" s="21" t="s">
        <v>9</v>
      </c>
      <c r="H66" s="69" t="s">
        <v>723</v>
      </c>
      <c r="I66" s="21" t="s">
        <v>9</v>
      </c>
    </row>
    <row r="67" spans="1:18" s="23" customFormat="1" ht="21" customHeight="1" x14ac:dyDescent="0.55000000000000004">
      <c r="A67" s="66">
        <v>52</v>
      </c>
      <c r="B67" s="66">
        <v>47</v>
      </c>
      <c r="C67" s="66" t="s">
        <v>863</v>
      </c>
      <c r="D67" s="45" t="s">
        <v>1072</v>
      </c>
      <c r="E67" s="21" t="s">
        <v>1073</v>
      </c>
      <c r="F67" s="21" t="s">
        <v>1037</v>
      </c>
      <c r="G67" s="21" t="s">
        <v>9</v>
      </c>
      <c r="H67" s="69" t="s">
        <v>723</v>
      </c>
      <c r="I67" s="21" t="s">
        <v>9</v>
      </c>
    </row>
    <row r="68" spans="1:18" s="23" customFormat="1" ht="21" customHeight="1" x14ac:dyDescent="0.55000000000000004">
      <c r="A68" s="66">
        <v>53</v>
      </c>
      <c r="B68" s="66">
        <v>48</v>
      </c>
      <c r="C68" s="66" t="s">
        <v>864</v>
      </c>
      <c r="D68" s="45" t="s">
        <v>1068</v>
      </c>
      <c r="E68" s="21" t="s">
        <v>957</v>
      </c>
      <c r="F68" s="21" t="s">
        <v>991</v>
      </c>
      <c r="G68" s="21" t="s">
        <v>9</v>
      </c>
      <c r="H68" s="69" t="s">
        <v>723</v>
      </c>
      <c r="I68" s="21" t="s">
        <v>9</v>
      </c>
    </row>
    <row r="69" spans="1:18" s="23" customFormat="1" ht="21" customHeight="1" x14ac:dyDescent="0.55000000000000004">
      <c r="A69" s="66">
        <v>54</v>
      </c>
      <c r="B69" s="66">
        <v>49</v>
      </c>
      <c r="C69" s="66" t="s">
        <v>865</v>
      </c>
      <c r="D69" s="44">
        <v>15</v>
      </c>
      <c r="E69" s="21" t="s">
        <v>1034</v>
      </c>
      <c r="F69" s="21" t="s">
        <v>1035</v>
      </c>
      <c r="G69" s="21" t="s">
        <v>9</v>
      </c>
      <c r="H69" s="69" t="s">
        <v>723</v>
      </c>
      <c r="I69" s="21" t="s">
        <v>9</v>
      </c>
    </row>
    <row r="70" spans="1:18" s="23" customFormat="1" ht="21" customHeight="1" x14ac:dyDescent="0.55000000000000004">
      <c r="A70" s="66">
        <v>55</v>
      </c>
      <c r="B70" s="66">
        <v>50</v>
      </c>
      <c r="C70" s="66" t="s">
        <v>866</v>
      </c>
      <c r="D70" s="44">
        <v>204</v>
      </c>
      <c r="E70" s="21" t="s">
        <v>1086</v>
      </c>
      <c r="F70" s="21" t="s">
        <v>971</v>
      </c>
      <c r="G70" s="21" t="s">
        <v>9</v>
      </c>
      <c r="H70" s="69" t="s">
        <v>723</v>
      </c>
      <c r="I70" s="21" t="s">
        <v>9</v>
      </c>
    </row>
    <row r="71" spans="1:18" s="23" customFormat="1" ht="21" customHeight="1" x14ac:dyDescent="0.55000000000000004">
      <c r="A71" s="66">
        <v>56</v>
      </c>
      <c r="B71" s="66">
        <v>51</v>
      </c>
      <c r="C71" s="66" t="s">
        <v>867</v>
      </c>
      <c r="D71" s="45" t="s">
        <v>1112</v>
      </c>
      <c r="E71" s="21" t="s">
        <v>1110</v>
      </c>
      <c r="F71" s="21" t="s">
        <v>1111</v>
      </c>
      <c r="G71" s="21" t="s">
        <v>9</v>
      </c>
      <c r="H71" s="69" t="s">
        <v>723</v>
      </c>
      <c r="I71" s="21" t="s">
        <v>9</v>
      </c>
    </row>
    <row r="72" spans="1:18" s="23" customFormat="1" ht="21" customHeight="1" x14ac:dyDescent="0.55000000000000004">
      <c r="A72" s="66">
        <v>57</v>
      </c>
      <c r="B72" s="66">
        <v>52</v>
      </c>
      <c r="C72" s="66" t="s">
        <v>868</v>
      </c>
      <c r="D72" s="44">
        <v>38</v>
      </c>
      <c r="E72" s="21" t="s">
        <v>972</v>
      </c>
      <c r="F72" s="21" t="s">
        <v>973</v>
      </c>
      <c r="G72" s="21" t="s">
        <v>9</v>
      </c>
      <c r="H72" s="69" t="s">
        <v>723</v>
      </c>
      <c r="I72" s="21" t="s">
        <v>9</v>
      </c>
    </row>
    <row r="73" spans="1:18" s="23" customFormat="1" ht="21" customHeight="1" x14ac:dyDescent="0.55000000000000004">
      <c r="A73" s="66">
        <v>58</v>
      </c>
      <c r="B73" s="66">
        <v>53</v>
      </c>
      <c r="C73" s="66" t="s">
        <v>869</v>
      </c>
      <c r="D73" s="45" t="s">
        <v>985</v>
      </c>
      <c r="E73" s="21" t="s">
        <v>984</v>
      </c>
      <c r="F73" s="21" t="s">
        <v>969</v>
      </c>
      <c r="G73" s="21" t="s">
        <v>9</v>
      </c>
      <c r="H73" s="69" t="s">
        <v>723</v>
      </c>
      <c r="I73" s="21" t="s">
        <v>9</v>
      </c>
    </row>
    <row r="74" spans="1:18" s="23" customFormat="1" ht="21" customHeight="1" x14ac:dyDescent="0.55000000000000004">
      <c r="A74" s="66">
        <v>59</v>
      </c>
      <c r="B74" s="66" t="s">
        <v>1157</v>
      </c>
      <c r="C74" s="66" t="s">
        <v>870</v>
      </c>
      <c r="D74" s="45" t="s">
        <v>1008</v>
      </c>
      <c r="E74" s="21" t="s">
        <v>984</v>
      </c>
      <c r="F74" s="21" t="s">
        <v>969</v>
      </c>
      <c r="G74" s="21" t="s">
        <v>9</v>
      </c>
      <c r="H74" s="69" t="s">
        <v>723</v>
      </c>
      <c r="I74" s="21" t="s">
        <v>9</v>
      </c>
    </row>
    <row r="75" spans="1:18" s="23" customFormat="1" ht="21" customHeight="1" x14ac:dyDescent="0.55000000000000004">
      <c r="A75" s="66">
        <v>60</v>
      </c>
      <c r="B75" s="66">
        <v>54</v>
      </c>
      <c r="C75" s="66" t="s">
        <v>931</v>
      </c>
      <c r="D75" s="45" t="s">
        <v>1082</v>
      </c>
      <c r="E75" s="21" t="s">
        <v>1083</v>
      </c>
      <c r="F75" s="21" t="s">
        <v>946</v>
      </c>
      <c r="G75" s="21" t="s">
        <v>9</v>
      </c>
      <c r="H75" s="69" t="s">
        <v>723</v>
      </c>
      <c r="I75" s="21" t="s">
        <v>9</v>
      </c>
    </row>
    <row r="76" spans="1:18" s="23" customFormat="1" ht="21" customHeight="1" x14ac:dyDescent="0.55000000000000004">
      <c r="A76" s="66">
        <v>61</v>
      </c>
      <c r="B76" s="66">
        <v>55</v>
      </c>
      <c r="C76" s="66" t="s">
        <v>932</v>
      </c>
      <c r="D76" s="45" t="s">
        <v>1128</v>
      </c>
      <c r="E76" s="21" t="s">
        <v>1088</v>
      </c>
      <c r="F76" s="21" t="s">
        <v>370</v>
      </c>
      <c r="G76" s="21" t="s">
        <v>9</v>
      </c>
      <c r="H76" s="69" t="s">
        <v>723</v>
      </c>
      <c r="I76" s="21" t="s">
        <v>9</v>
      </c>
    </row>
    <row r="77" spans="1:18" s="23" customFormat="1" ht="21" customHeight="1" x14ac:dyDescent="0.55000000000000004">
      <c r="A77" s="66">
        <v>62</v>
      </c>
      <c r="B77" s="66">
        <v>56</v>
      </c>
      <c r="C77" s="66" t="s">
        <v>1161</v>
      </c>
      <c r="D77" s="21">
        <v>12</v>
      </c>
      <c r="E77" s="21" t="s">
        <v>1162</v>
      </c>
      <c r="F77" s="21" t="s">
        <v>1163</v>
      </c>
      <c r="G77" s="21" t="s">
        <v>9</v>
      </c>
      <c r="H77" s="69" t="s">
        <v>1164</v>
      </c>
      <c r="I77" s="21" t="s">
        <v>9</v>
      </c>
    </row>
    <row r="78" spans="1:18" s="23" customFormat="1" ht="21" customHeight="1" x14ac:dyDescent="0.55000000000000004">
      <c r="A78" s="66">
        <v>63</v>
      </c>
      <c r="B78" s="66">
        <v>57</v>
      </c>
      <c r="C78" s="66" t="s">
        <v>933</v>
      </c>
      <c r="D78" s="45" t="s">
        <v>594</v>
      </c>
      <c r="E78" s="21" t="s">
        <v>997</v>
      </c>
      <c r="F78" s="21" t="s">
        <v>998</v>
      </c>
      <c r="G78" s="21" t="s">
        <v>9</v>
      </c>
      <c r="H78" s="69" t="s">
        <v>723</v>
      </c>
      <c r="I78" s="21" t="s">
        <v>9</v>
      </c>
    </row>
    <row r="79" spans="1:18" s="23" customFormat="1" ht="21" customHeight="1" x14ac:dyDescent="0.55000000000000004">
      <c r="A79" s="66">
        <v>64</v>
      </c>
      <c r="B79" s="66">
        <v>58</v>
      </c>
      <c r="C79" s="89" t="s">
        <v>1160</v>
      </c>
      <c r="D79" s="21" t="s">
        <v>9</v>
      </c>
      <c r="E79" s="21" t="s">
        <v>9</v>
      </c>
      <c r="F79" s="21" t="s">
        <v>9</v>
      </c>
      <c r="G79" s="21" t="s">
        <v>9</v>
      </c>
      <c r="H79" s="21" t="s">
        <v>9</v>
      </c>
      <c r="I79" s="21" t="s">
        <v>9</v>
      </c>
    </row>
    <row r="80" spans="1:18" s="23" customFormat="1" ht="21" customHeight="1" x14ac:dyDescent="0.55000000000000004">
      <c r="A80" s="66">
        <v>65</v>
      </c>
      <c r="B80" s="66">
        <v>59</v>
      </c>
      <c r="C80" s="66" t="s">
        <v>871</v>
      </c>
      <c r="D80" s="45" t="s">
        <v>821</v>
      </c>
      <c r="E80" s="21" t="s">
        <v>1066</v>
      </c>
      <c r="F80" s="21" t="s">
        <v>1067</v>
      </c>
      <c r="G80" s="21" t="s">
        <v>9</v>
      </c>
      <c r="H80" s="69" t="s">
        <v>723</v>
      </c>
      <c r="I80" s="21" t="s">
        <v>9</v>
      </c>
    </row>
    <row r="81" spans="1:25" s="23" customFormat="1" ht="21" customHeight="1" x14ac:dyDescent="0.55000000000000004">
      <c r="A81" s="66">
        <v>66</v>
      </c>
      <c r="B81" s="66">
        <v>60</v>
      </c>
      <c r="C81" s="66" t="s">
        <v>872</v>
      </c>
      <c r="D81" s="45" t="s">
        <v>981</v>
      </c>
      <c r="E81" s="21" t="s">
        <v>966</v>
      </c>
      <c r="F81" s="21" t="s">
        <v>967</v>
      </c>
      <c r="G81" s="21" t="s">
        <v>9</v>
      </c>
      <c r="H81" s="69" t="s">
        <v>723</v>
      </c>
      <c r="I81" s="21" t="s">
        <v>9</v>
      </c>
    </row>
    <row r="82" spans="1:25" s="23" customFormat="1" ht="21" customHeight="1" x14ac:dyDescent="0.55000000000000004">
      <c r="A82" s="66">
        <v>67</v>
      </c>
      <c r="B82" s="66">
        <v>61</v>
      </c>
      <c r="C82" s="66" t="s">
        <v>873</v>
      </c>
      <c r="D82" s="45" t="s">
        <v>580</v>
      </c>
      <c r="E82" s="21" t="s">
        <v>999</v>
      </c>
      <c r="F82" s="21" t="s">
        <v>1000</v>
      </c>
      <c r="G82" s="21" t="s">
        <v>9</v>
      </c>
      <c r="H82" s="69" t="s">
        <v>723</v>
      </c>
      <c r="I82" s="21" t="s">
        <v>9</v>
      </c>
    </row>
    <row r="83" spans="1:25" s="23" customFormat="1" ht="21" customHeight="1" x14ac:dyDescent="0.55000000000000004">
      <c r="A83" s="66">
        <v>68</v>
      </c>
      <c r="B83" s="66">
        <v>62</v>
      </c>
      <c r="C83" s="66" t="s">
        <v>874</v>
      </c>
      <c r="D83" s="45" t="s">
        <v>1063</v>
      </c>
      <c r="E83" s="21" t="s">
        <v>1064</v>
      </c>
      <c r="F83" s="21" t="s">
        <v>1065</v>
      </c>
      <c r="G83" s="21" t="s">
        <v>9</v>
      </c>
      <c r="H83" s="69" t="s">
        <v>723</v>
      </c>
      <c r="I83" s="21" t="s">
        <v>9</v>
      </c>
    </row>
    <row r="84" spans="1:25" s="23" customFormat="1" ht="21" customHeight="1" x14ac:dyDescent="0.55000000000000004">
      <c r="A84" s="66">
        <v>69</v>
      </c>
      <c r="B84" s="66">
        <v>63</v>
      </c>
      <c r="C84" s="66" t="s">
        <v>875</v>
      </c>
      <c r="D84" s="45" t="s">
        <v>349</v>
      </c>
      <c r="E84" s="21" t="s">
        <v>1059</v>
      </c>
      <c r="F84" s="21" t="s">
        <v>1123</v>
      </c>
      <c r="G84" s="21" t="s">
        <v>9</v>
      </c>
      <c r="H84" s="69" t="s">
        <v>723</v>
      </c>
      <c r="I84" s="21" t="s">
        <v>9</v>
      </c>
    </row>
    <row r="85" spans="1:25" s="23" customFormat="1" ht="21" customHeight="1" x14ac:dyDescent="0.55000000000000004">
      <c r="A85" s="66">
        <v>70</v>
      </c>
      <c r="B85" s="66">
        <v>64</v>
      </c>
      <c r="C85" s="66" t="s">
        <v>876</v>
      </c>
      <c r="D85" s="45" t="s">
        <v>349</v>
      </c>
      <c r="E85" s="21" t="s">
        <v>1060</v>
      </c>
      <c r="F85" s="21" t="s">
        <v>1124</v>
      </c>
      <c r="G85" s="21" t="s">
        <v>9</v>
      </c>
      <c r="H85" s="69" t="s">
        <v>723</v>
      </c>
      <c r="I85" s="21" t="s">
        <v>9</v>
      </c>
    </row>
    <row r="86" spans="1:25" s="23" customFormat="1" ht="21" customHeight="1" x14ac:dyDescent="0.55000000000000004">
      <c r="A86" s="66">
        <v>71</v>
      </c>
      <c r="B86" s="66">
        <v>65</v>
      </c>
      <c r="C86" s="66" t="s">
        <v>877</v>
      </c>
      <c r="D86" s="44">
        <v>298</v>
      </c>
      <c r="E86" s="21" t="s">
        <v>962</v>
      </c>
      <c r="F86" s="21" t="s">
        <v>976</v>
      </c>
      <c r="G86" s="21" t="s">
        <v>9</v>
      </c>
      <c r="H86" s="69" t="s">
        <v>723</v>
      </c>
      <c r="I86" s="21" t="s">
        <v>9</v>
      </c>
    </row>
    <row r="87" spans="1:25" s="23" customFormat="1" ht="21" customHeight="1" x14ac:dyDescent="0.55000000000000004">
      <c r="A87" s="66">
        <v>73</v>
      </c>
      <c r="B87" s="66">
        <v>67</v>
      </c>
      <c r="C87" s="66" t="s">
        <v>878</v>
      </c>
      <c r="D87" s="45" t="s">
        <v>1001</v>
      </c>
      <c r="E87" s="21" t="s">
        <v>1002</v>
      </c>
      <c r="F87" s="21" t="s">
        <v>1125</v>
      </c>
      <c r="G87" s="21" t="s">
        <v>9</v>
      </c>
      <c r="H87" s="69" t="s">
        <v>723</v>
      </c>
      <c r="I87" s="21" t="s">
        <v>9</v>
      </c>
    </row>
    <row r="88" spans="1:25" s="23" customFormat="1" ht="21" customHeight="1" x14ac:dyDescent="0.55000000000000004">
      <c r="A88" s="66">
        <v>74</v>
      </c>
      <c r="B88" s="66">
        <v>68</v>
      </c>
      <c r="C88" s="66" t="s">
        <v>879</v>
      </c>
      <c r="D88" s="45" t="s">
        <v>1100</v>
      </c>
      <c r="E88" s="21" t="s">
        <v>1101</v>
      </c>
      <c r="F88" s="21" t="s">
        <v>1102</v>
      </c>
      <c r="G88" s="21" t="s">
        <v>9</v>
      </c>
      <c r="H88" s="69" t="s">
        <v>723</v>
      </c>
      <c r="I88" s="21" t="s">
        <v>9</v>
      </c>
    </row>
    <row r="89" spans="1:25" s="23" customFormat="1" ht="21" customHeight="1" x14ac:dyDescent="0.55000000000000004">
      <c r="A89" s="66">
        <v>75</v>
      </c>
      <c r="B89" s="66">
        <v>69</v>
      </c>
      <c r="C89" s="66" t="s">
        <v>880</v>
      </c>
      <c r="D89" s="44">
        <v>12</v>
      </c>
      <c r="E89" s="21" t="s">
        <v>1061</v>
      </c>
      <c r="F89" s="21" t="s">
        <v>1062</v>
      </c>
      <c r="G89" s="21" t="s">
        <v>9</v>
      </c>
      <c r="H89" s="69" t="s">
        <v>723</v>
      </c>
      <c r="I89" s="21" t="s">
        <v>9</v>
      </c>
    </row>
    <row r="90" spans="1:25" s="23" customFormat="1" ht="25.5" customHeight="1" x14ac:dyDescent="0.55000000000000004">
      <c r="A90" s="66">
        <v>76</v>
      </c>
      <c r="B90" s="68">
        <v>70</v>
      </c>
      <c r="C90" s="68" t="s">
        <v>881</v>
      </c>
      <c r="D90" s="44">
        <v>67</v>
      </c>
      <c r="E90" s="67" t="s">
        <v>1151</v>
      </c>
      <c r="F90" s="67" t="s">
        <v>1152</v>
      </c>
      <c r="G90" s="21" t="s">
        <v>9</v>
      </c>
      <c r="H90" s="69" t="s">
        <v>723</v>
      </c>
      <c r="I90" s="21" t="s">
        <v>9</v>
      </c>
    </row>
    <row r="91" spans="1:25" s="23" customFormat="1" ht="21" customHeight="1" x14ac:dyDescent="0.55000000000000004">
      <c r="A91" s="66">
        <v>77</v>
      </c>
      <c r="B91" s="66">
        <v>71</v>
      </c>
      <c r="C91" s="66" t="s">
        <v>882</v>
      </c>
      <c r="D91" s="44">
        <v>17</v>
      </c>
      <c r="E91" s="21" t="s">
        <v>1134</v>
      </c>
      <c r="F91" s="21" t="s">
        <v>1135</v>
      </c>
      <c r="G91" s="21" t="s">
        <v>9</v>
      </c>
      <c r="H91" s="69" t="s">
        <v>723</v>
      </c>
      <c r="I91" s="21" t="s">
        <v>9</v>
      </c>
    </row>
    <row r="92" spans="1:25" s="73" customFormat="1" ht="23.25" customHeight="1" x14ac:dyDescent="0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1"/>
      <c r="X92" s="72"/>
      <c r="Y92" s="70"/>
    </row>
    <row r="93" spans="1:25" s="73" customFormat="1" ht="23.25" customHeight="1" x14ac:dyDescent="0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1"/>
      <c r="X93" s="72"/>
      <c r="Y93" s="70"/>
    </row>
    <row r="94" spans="1:25" s="73" customFormat="1" ht="23.25" customHeight="1" x14ac:dyDescent="0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1"/>
      <c r="X94" s="72"/>
      <c r="Y94" s="70"/>
    </row>
    <row r="95" spans="1:25" s="73" customFormat="1" ht="23.25" customHeight="1" x14ac:dyDescent="0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1"/>
      <c r="X95" s="72"/>
      <c r="Y95" s="70"/>
    </row>
    <row r="96" spans="1:25" s="73" customFormat="1" ht="13.5" customHeight="1" x14ac:dyDescent="0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1"/>
      <c r="X96" s="72"/>
      <c r="Y96" s="70"/>
    </row>
    <row r="97" spans="1:25" s="73" customFormat="1" ht="22.5" customHeight="1" x14ac:dyDescent="0.55000000000000004">
      <c r="A97" s="70"/>
      <c r="B97" s="74"/>
      <c r="C97" s="75" t="s">
        <v>923</v>
      </c>
      <c r="D97" s="74"/>
      <c r="F97" s="76"/>
      <c r="G97" s="76" t="s">
        <v>924</v>
      </c>
      <c r="H97" s="76"/>
      <c r="I97" s="71"/>
      <c r="J97" s="70"/>
      <c r="K97" s="70"/>
      <c r="L97" s="70"/>
      <c r="M97" s="70"/>
      <c r="N97" s="70"/>
      <c r="O97" s="70"/>
      <c r="P97" s="70"/>
      <c r="Q97" s="70"/>
      <c r="R97" s="70"/>
      <c r="S97" s="70"/>
      <c r="X97" s="72"/>
      <c r="Y97" s="70"/>
    </row>
    <row r="98" spans="1:25" s="74" customFormat="1" ht="19.5" customHeight="1" x14ac:dyDescent="0.55000000000000004">
      <c r="B98" s="77"/>
      <c r="C98" s="75" t="s">
        <v>921</v>
      </c>
      <c r="F98" s="76"/>
      <c r="G98" s="76" t="s">
        <v>921</v>
      </c>
      <c r="H98" s="76"/>
      <c r="I98" s="78"/>
      <c r="L98" s="77"/>
    </row>
    <row r="99" spans="1:25" s="74" customFormat="1" ht="18.75" customHeight="1" x14ac:dyDescent="0.55000000000000004">
      <c r="C99" s="75" t="s">
        <v>922</v>
      </c>
      <c r="F99" s="76"/>
      <c r="G99" s="76" t="s">
        <v>922</v>
      </c>
      <c r="H99" s="76"/>
      <c r="I99" s="78"/>
      <c r="K99" s="77"/>
      <c r="M99" s="77"/>
      <c r="R99" s="77"/>
    </row>
    <row r="100" spans="1:25" s="23" customFormat="1" ht="21" customHeight="1" x14ac:dyDescent="0.55000000000000004">
      <c r="A100" s="66">
        <v>78</v>
      </c>
      <c r="B100" s="66" t="s">
        <v>983</v>
      </c>
      <c r="C100" s="66" t="s">
        <v>1133</v>
      </c>
      <c r="D100" s="44">
        <v>57</v>
      </c>
      <c r="E100" s="21" t="s">
        <v>970</v>
      </c>
      <c r="F100" s="21" t="s">
        <v>975</v>
      </c>
      <c r="G100" s="21"/>
      <c r="H100" s="69" t="s">
        <v>723</v>
      </c>
      <c r="I100" s="21"/>
    </row>
    <row r="101" spans="1:25" s="23" customFormat="1" ht="21" customHeight="1" x14ac:dyDescent="0.55000000000000004">
      <c r="A101" s="66">
        <v>79</v>
      </c>
      <c r="B101" s="66" t="s">
        <v>1003</v>
      </c>
      <c r="C101" s="66" t="s">
        <v>1004</v>
      </c>
      <c r="D101" s="44">
        <v>285</v>
      </c>
      <c r="E101" s="21" t="s">
        <v>1005</v>
      </c>
      <c r="F101" s="21" t="s">
        <v>948</v>
      </c>
      <c r="G101" s="21"/>
      <c r="H101" s="69" t="s">
        <v>723</v>
      </c>
      <c r="I101" s="21"/>
    </row>
    <row r="102" spans="1:25" s="23" customFormat="1" ht="21" customHeight="1" x14ac:dyDescent="0.55000000000000004">
      <c r="A102" s="66">
        <v>80</v>
      </c>
      <c r="B102" s="66">
        <v>72</v>
      </c>
      <c r="C102" s="66" t="s">
        <v>883</v>
      </c>
      <c r="D102" s="44">
        <v>2</v>
      </c>
      <c r="E102" s="21" t="s">
        <v>1007</v>
      </c>
      <c r="F102" s="21" t="s">
        <v>1126</v>
      </c>
      <c r="G102" s="21" t="s">
        <v>9</v>
      </c>
      <c r="H102" s="69" t="s">
        <v>723</v>
      </c>
      <c r="I102" s="21" t="s">
        <v>9</v>
      </c>
    </row>
    <row r="103" spans="1:25" s="23" customFormat="1" ht="21" customHeight="1" x14ac:dyDescent="0.55000000000000004">
      <c r="A103" s="66">
        <v>81</v>
      </c>
      <c r="B103" s="66">
        <v>73</v>
      </c>
      <c r="C103" s="66" t="s">
        <v>884</v>
      </c>
      <c r="D103" s="45" t="s">
        <v>982</v>
      </c>
      <c r="E103" s="21" t="s">
        <v>968</v>
      </c>
      <c r="F103" s="21" t="s">
        <v>969</v>
      </c>
      <c r="G103" s="21" t="s">
        <v>9</v>
      </c>
      <c r="H103" s="69" t="s">
        <v>723</v>
      </c>
      <c r="I103" s="21" t="s">
        <v>9</v>
      </c>
    </row>
    <row r="104" spans="1:25" s="23" customFormat="1" ht="21" customHeight="1" x14ac:dyDescent="0.55000000000000004">
      <c r="A104" s="66">
        <v>82</v>
      </c>
      <c r="B104" s="68">
        <v>74</v>
      </c>
      <c r="C104" s="68" t="s">
        <v>885</v>
      </c>
      <c r="D104" s="44">
        <v>2</v>
      </c>
      <c r="E104" s="21" t="s">
        <v>974</v>
      </c>
      <c r="F104" s="21" t="s">
        <v>1127</v>
      </c>
      <c r="G104" s="21" t="s">
        <v>9</v>
      </c>
      <c r="H104" s="69" t="s">
        <v>723</v>
      </c>
      <c r="I104" s="21" t="s">
        <v>9</v>
      </c>
    </row>
    <row r="105" spans="1:25" s="23" customFormat="1" ht="21" customHeight="1" x14ac:dyDescent="0.55000000000000004">
      <c r="A105" s="66">
        <v>83</v>
      </c>
      <c r="B105" s="66">
        <v>75</v>
      </c>
      <c r="C105" s="66" t="s">
        <v>886</v>
      </c>
      <c r="D105" s="45" t="s">
        <v>402</v>
      </c>
      <c r="E105" s="21" t="s">
        <v>1018</v>
      </c>
      <c r="F105" s="21" t="s">
        <v>1019</v>
      </c>
      <c r="G105" s="21" t="s">
        <v>9</v>
      </c>
      <c r="H105" s="69" t="s">
        <v>723</v>
      </c>
      <c r="I105" s="21" t="s">
        <v>9</v>
      </c>
    </row>
    <row r="106" spans="1:25" s="23" customFormat="1" ht="21" customHeight="1" x14ac:dyDescent="0.55000000000000004">
      <c r="A106" s="66">
        <v>84</v>
      </c>
      <c r="B106" s="66">
        <v>76</v>
      </c>
      <c r="C106" s="66" t="s">
        <v>887</v>
      </c>
      <c r="D106" s="44">
        <v>2</v>
      </c>
      <c r="E106" s="21" t="s">
        <v>1016</v>
      </c>
      <c r="F106" s="21" t="s">
        <v>1017</v>
      </c>
      <c r="G106" s="21" t="s">
        <v>9</v>
      </c>
      <c r="H106" s="69" t="s">
        <v>723</v>
      </c>
      <c r="I106" s="21" t="s">
        <v>9</v>
      </c>
    </row>
    <row r="107" spans="1:25" s="23" customFormat="1" ht="21" customHeight="1" x14ac:dyDescent="0.55000000000000004">
      <c r="A107" s="66">
        <v>85</v>
      </c>
      <c r="B107" s="66">
        <v>77</v>
      </c>
      <c r="C107" s="66" t="s">
        <v>888</v>
      </c>
      <c r="D107" s="44">
        <v>134</v>
      </c>
      <c r="E107" s="21" t="s">
        <v>1012</v>
      </c>
      <c r="F107" s="21" t="s">
        <v>1013</v>
      </c>
      <c r="G107" s="21" t="s">
        <v>9</v>
      </c>
      <c r="H107" s="69" t="s">
        <v>723</v>
      </c>
      <c r="I107" s="21" t="s">
        <v>9</v>
      </c>
    </row>
    <row r="108" spans="1:25" s="23" customFormat="1" ht="21" customHeight="1" x14ac:dyDescent="0.55000000000000004">
      <c r="A108" s="66">
        <v>86</v>
      </c>
      <c r="B108" s="66">
        <v>78</v>
      </c>
      <c r="C108" s="66" t="s">
        <v>934</v>
      </c>
      <c r="D108" s="45" t="s">
        <v>1098</v>
      </c>
      <c r="E108" s="21" t="s">
        <v>1099</v>
      </c>
      <c r="F108" s="21" t="s">
        <v>969</v>
      </c>
      <c r="G108" s="21" t="s">
        <v>9</v>
      </c>
      <c r="H108" s="69" t="s">
        <v>723</v>
      </c>
      <c r="I108" s="21" t="s">
        <v>9</v>
      </c>
    </row>
    <row r="109" spans="1:25" s="23" customFormat="1" ht="21" customHeight="1" x14ac:dyDescent="0.55000000000000004">
      <c r="A109" s="66">
        <v>87</v>
      </c>
      <c r="B109" s="66">
        <v>79</v>
      </c>
      <c r="C109" s="66" t="s">
        <v>889</v>
      </c>
      <c r="D109" s="45" t="s">
        <v>822</v>
      </c>
      <c r="E109" s="21" t="s">
        <v>1020</v>
      </c>
      <c r="F109" s="21" t="s">
        <v>1031</v>
      </c>
      <c r="G109" s="21" t="s">
        <v>9</v>
      </c>
      <c r="H109" s="69" t="s">
        <v>723</v>
      </c>
      <c r="I109" s="21" t="s">
        <v>9</v>
      </c>
    </row>
    <row r="110" spans="1:25" s="23" customFormat="1" ht="21" customHeight="1" x14ac:dyDescent="0.55000000000000004">
      <c r="A110" s="66">
        <v>88</v>
      </c>
      <c r="B110" s="66">
        <v>80</v>
      </c>
      <c r="C110" s="66" t="s">
        <v>890</v>
      </c>
      <c r="D110" s="44">
        <v>0</v>
      </c>
      <c r="E110" s="21" t="s">
        <v>1020</v>
      </c>
      <c r="F110" s="21" t="s">
        <v>1031</v>
      </c>
      <c r="G110" s="21" t="s">
        <v>9</v>
      </c>
      <c r="H110" s="69" t="s">
        <v>723</v>
      </c>
      <c r="I110" s="21" t="s">
        <v>9</v>
      </c>
    </row>
    <row r="111" spans="1:25" s="23" customFormat="1" ht="21" customHeight="1" x14ac:dyDescent="0.55000000000000004">
      <c r="A111" s="66">
        <v>89</v>
      </c>
      <c r="B111" s="66">
        <v>81</v>
      </c>
      <c r="C111" s="66" t="s">
        <v>891</v>
      </c>
      <c r="D111" s="44">
        <v>2</v>
      </c>
      <c r="E111" s="21" t="s">
        <v>383</v>
      </c>
      <c r="F111" s="21" t="s">
        <v>1022</v>
      </c>
      <c r="G111" s="21" t="s">
        <v>9</v>
      </c>
      <c r="H111" s="69" t="s">
        <v>723</v>
      </c>
      <c r="I111" s="21" t="s">
        <v>9</v>
      </c>
    </row>
    <row r="112" spans="1:25" s="23" customFormat="1" ht="21" customHeight="1" x14ac:dyDescent="0.55000000000000004">
      <c r="A112" s="66">
        <v>90</v>
      </c>
      <c r="B112" s="66">
        <v>82</v>
      </c>
      <c r="C112" s="66" t="s">
        <v>892</v>
      </c>
      <c r="D112" s="45" t="s">
        <v>581</v>
      </c>
      <c r="E112" s="21" t="s">
        <v>984</v>
      </c>
      <c r="F112" s="21" t="s">
        <v>1030</v>
      </c>
      <c r="G112" s="21" t="s">
        <v>9</v>
      </c>
      <c r="H112" s="69" t="s">
        <v>723</v>
      </c>
      <c r="I112" s="21" t="s">
        <v>9</v>
      </c>
    </row>
    <row r="113" spans="1:25" s="23" customFormat="1" ht="21" customHeight="1" x14ac:dyDescent="0.55000000000000004">
      <c r="A113" s="66">
        <v>91</v>
      </c>
      <c r="B113" s="66">
        <v>83</v>
      </c>
      <c r="C113" s="66" t="s">
        <v>893</v>
      </c>
      <c r="D113" s="45" t="s">
        <v>823</v>
      </c>
      <c r="E113" s="21" t="s">
        <v>1081</v>
      </c>
      <c r="F113" s="21" t="s">
        <v>1103</v>
      </c>
      <c r="G113" s="21" t="s">
        <v>9</v>
      </c>
      <c r="H113" s="69" t="s">
        <v>723</v>
      </c>
      <c r="I113" s="21" t="s">
        <v>9</v>
      </c>
    </row>
    <row r="114" spans="1:25" s="23" customFormat="1" ht="21" customHeight="1" x14ac:dyDescent="0.55000000000000004">
      <c r="A114" s="66">
        <v>92</v>
      </c>
      <c r="B114" s="66">
        <v>84</v>
      </c>
      <c r="C114" s="66" t="s">
        <v>894</v>
      </c>
      <c r="D114" s="44">
        <v>85</v>
      </c>
      <c r="E114" s="21" t="s">
        <v>960</v>
      </c>
      <c r="F114" s="21" t="s">
        <v>1121</v>
      </c>
      <c r="G114" s="21" t="s">
        <v>9</v>
      </c>
      <c r="H114" s="69" t="s">
        <v>723</v>
      </c>
      <c r="I114" s="21" t="s">
        <v>9</v>
      </c>
    </row>
    <row r="115" spans="1:25" s="23" customFormat="1" ht="21" customHeight="1" x14ac:dyDescent="0.55000000000000004">
      <c r="A115" s="66">
        <v>93</v>
      </c>
      <c r="B115" s="66">
        <v>85</v>
      </c>
      <c r="C115" s="66" t="s">
        <v>895</v>
      </c>
      <c r="D115" s="45" t="s">
        <v>824</v>
      </c>
      <c r="E115" s="21" t="s">
        <v>1036</v>
      </c>
      <c r="F115" s="21" t="s">
        <v>1037</v>
      </c>
      <c r="G115" s="21" t="s">
        <v>9</v>
      </c>
      <c r="H115" s="69" t="s">
        <v>723</v>
      </c>
      <c r="I115" s="21" t="s">
        <v>9</v>
      </c>
    </row>
    <row r="116" spans="1:25" s="23" customFormat="1" ht="21" customHeight="1" x14ac:dyDescent="0.55000000000000004">
      <c r="A116" s="66">
        <v>94</v>
      </c>
      <c r="B116" s="66">
        <v>86</v>
      </c>
      <c r="C116" s="66" t="s">
        <v>896</v>
      </c>
      <c r="D116" s="45" t="s">
        <v>1047</v>
      </c>
      <c r="E116" s="21" t="s">
        <v>977</v>
      </c>
      <c r="F116" s="21" t="s">
        <v>1051</v>
      </c>
      <c r="G116" s="21" t="s">
        <v>9</v>
      </c>
      <c r="H116" s="69" t="s">
        <v>723</v>
      </c>
      <c r="I116" s="21" t="s">
        <v>9</v>
      </c>
    </row>
    <row r="117" spans="1:25" s="23" customFormat="1" ht="21" customHeight="1" x14ac:dyDescent="0.55000000000000004">
      <c r="A117" s="66">
        <v>95</v>
      </c>
      <c r="B117" s="66">
        <v>87</v>
      </c>
      <c r="C117" s="66" t="s">
        <v>897</v>
      </c>
      <c r="D117" s="45" t="s">
        <v>822</v>
      </c>
      <c r="E117" s="21" t="s">
        <v>1020</v>
      </c>
      <c r="F117" s="21" t="s">
        <v>1031</v>
      </c>
      <c r="G117" s="21" t="s">
        <v>9</v>
      </c>
      <c r="H117" s="69" t="s">
        <v>723</v>
      </c>
      <c r="I117" s="21" t="s">
        <v>9</v>
      </c>
    </row>
    <row r="118" spans="1:25" s="23" customFormat="1" ht="21" customHeight="1" x14ac:dyDescent="0.55000000000000004">
      <c r="A118" s="66">
        <v>96</v>
      </c>
      <c r="B118" s="66">
        <v>88</v>
      </c>
      <c r="C118" s="66" t="s">
        <v>898</v>
      </c>
      <c r="D118" s="45" t="s">
        <v>822</v>
      </c>
      <c r="E118" s="21" t="s">
        <v>1020</v>
      </c>
      <c r="F118" s="21" t="s">
        <v>1031</v>
      </c>
      <c r="G118" s="21" t="s">
        <v>9</v>
      </c>
      <c r="H118" s="69" t="s">
        <v>723</v>
      </c>
      <c r="I118" s="21" t="s">
        <v>9</v>
      </c>
    </row>
    <row r="119" spans="1:25" s="73" customFormat="1" ht="23.25" customHeight="1" x14ac:dyDescent="0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1"/>
      <c r="X119" s="72"/>
      <c r="Y119" s="70"/>
    </row>
    <row r="120" spans="1:25" s="73" customFormat="1" ht="23.25" customHeight="1" x14ac:dyDescent="0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1"/>
      <c r="X120" s="72"/>
      <c r="Y120" s="70"/>
    </row>
    <row r="121" spans="1:25" s="73" customFormat="1" ht="23.25" customHeight="1" x14ac:dyDescent="0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1"/>
      <c r="X121" s="72"/>
      <c r="Y121" s="70"/>
    </row>
    <row r="122" spans="1:25" s="73" customFormat="1" ht="23.25" customHeight="1" x14ac:dyDescent="0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1"/>
      <c r="X122" s="72"/>
      <c r="Y122" s="70"/>
    </row>
    <row r="123" spans="1:25" s="73" customFormat="1" ht="22.5" customHeight="1" x14ac:dyDescent="0.55000000000000004">
      <c r="A123" s="70"/>
      <c r="B123" s="74"/>
      <c r="C123" s="75" t="s">
        <v>923</v>
      </c>
      <c r="D123" s="74"/>
      <c r="F123" s="76"/>
      <c r="G123" s="76" t="s">
        <v>924</v>
      </c>
      <c r="H123" s="76"/>
      <c r="I123" s="71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X123" s="72"/>
      <c r="Y123" s="70"/>
    </row>
    <row r="124" spans="1:25" s="74" customFormat="1" ht="19.5" customHeight="1" x14ac:dyDescent="0.55000000000000004">
      <c r="B124" s="77"/>
      <c r="C124" s="75" t="s">
        <v>921</v>
      </c>
      <c r="F124" s="76"/>
      <c r="G124" s="76" t="s">
        <v>921</v>
      </c>
      <c r="H124" s="76"/>
      <c r="I124" s="78"/>
      <c r="L124" s="77"/>
    </row>
    <row r="125" spans="1:25" s="38" customFormat="1" ht="18.75" customHeight="1" x14ac:dyDescent="0.55000000000000004">
      <c r="C125" s="41" t="s">
        <v>922</v>
      </c>
      <c r="F125" s="42"/>
      <c r="G125" s="42" t="s">
        <v>922</v>
      </c>
      <c r="H125" s="42"/>
      <c r="I125" s="40"/>
      <c r="K125" s="39"/>
      <c r="M125" s="39"/>
      <c r="R125" s="39"/>
    </row>
    <row r="126" spans="1:25" s="23" customFormat="1" ht="21" customHeight="1" x14ac:dyDescent="0.55000000000000004">
      <c r="A126" s="66">
        <v>97</v>
      </c>
      <c r="B126" s="66">
        <v>89</v>
      </c>
      <c r="C126" s="66" t="s">
        <v>899</v>
      </c>
      <c r="D126" s="46">
        <v>4</v>
      </c>
      <c r="E126" s="21" t="s">
        <v>1032</v>
      </c>
      <c r="F126" s="21" t="s">
        <v>1033</v>
      </c>
      <c r="G126" s="21" t="s">
        <v>9</v>
      </c>
      <c r="H126" s="69" t="s">
        <v>723</v>
      </c>
      <c r="I126" s="21" t="s">
        <v>9</v>
      </c>
    </row>
    <row r="127" spans="1:25" s="23" customFormat="1" ht="21" customHeight="1" x14ac:dyDescent="0.55000000000000004">
      <c r="A127" s="66">
        <v>98</v>
      </c>
      <c r="B127" s="66">
        <v>90</v>
      </c>
      <c r="C127" s="66" t="s">
        <v>900</v>
      </c>
      <c r="D127" s="46">
        <v>81</v>
      </c>
      <c r="E127" s="21" t="s">
        <v>1045</v>
      </c>
      <c r="F127" s="21" t="s">
        <v>1046</v>
      </c>
      <c r="G127" s="21" t="s">
        <v>9</v>
      </c>
      <c r="H127" s="69" t="s">
        <v>723</v>
      </c>
      <c r="I127" s="21" t="s">
        <v>9</v>
      </c>
    </row>
    <row r="128" spans="1:25" s="23" customFormat="1" ht="21" customHeight="1" x14ac:dyDescent="0.55000000000000004">
      <c r="A128" s="66">
        <v>99</v>
      </c>
      <c r="B128" s="66">
        <v>91</v>
      </c>
      <c r="C128" s="66" t="s">
        <v>901</v>
      </c>
      <c r="D128" s="44">
        <v>12</v>
      </c>
      <c r="E128" s="21" t="s">
        <v>1043</v>
      </c>
      <c r="F128" s="21" t="s">
        <v>1044</v>
      </c>
      <c r="G128" s="21" t="s">
        <v>9</v>
      </c>
      <c r="H128" s="69" t="s">
        <v>723</v>
      </c>
      <c r="I128" s="21" t="s">
        <v>9</v>
      </c>
    </row>
    <row r="129" spans="1:25" s="23" customFormat="1" ht="21" customHeight="1" x14ac:dyDescent="0.55000000000000004">
      <c r="A129" s="66">
        <v>100</v>
      </c>
      <c r="B129" s="66">
        <v>92</v>
      </c>
      <c r="C129" s="66" t="s">
        <v>902</v>
      </c>
      <c r="D129" s="44">
        <v>3</v>
      </c>
      <c r="E129" s="21" t="s">
        <v>1042</v>
      </c>
      <c r="F129" s="21" t="s">
        <v>1052</v>
      </c>
      <c r="G129" s="21" t="s">
        <v>9</v>
      </c>
      <c r="H129" s="69" t="s">
        <v>723</v>
      </c>
      <c r="I129" s="21" t="s">
        <v>9</v>
      </c>
    </row>
    <row r="130" spans="1:25" s="23" customFormat="1" ht="21" customHeight="1" x14ac:dyDescent="0.55000000000000004">
      <c r="A130" s="66">
        <v>101</v>
      </c>
      <c r="B130" s="66">
        <v>93</v>
      </c>
      <c r="C130" s="66" t="s">
        <v>903</v>
      </c>
      <c r="D130" s="44">
        <v>5</v>
      </c>
      <c r="E130" s="21" t="s">
        <v>1040</v>
      </c>
      <c r="F130" s="21" t="s">
        <v>1041</v>
      </c>
      <c r="G130" s="21" t="s">
        <v>9</v>
      </c>
      <c r="H130" s="69" t="s">
        <v>723</v>
      </c>
      <c r="I130" s="21" t="s">
        <v>9</v>
      </c>
    </row>
    <row r="131" spans="1:25" s="23" customFormat="1" ht="21" customHeight="1" x14ac:dyDescent="0.55000000000000004">
      <c r="A131" s="66">
        <v>102</v>
      </c>
      <c r="B131" s="66">
        <v>94</v>
      </c>
      <c r="C131" s="66" t="s">
        <v>904</v>
      </c>
      <c r="D131" s="44">
        <v>14</v>
      </c>
      <c r="E131" s="21" t="s">
        <v>1025</v>
      </c>
      <c r="F131" s="21" t="s">
        <v>1049</v>
      </c>
      <c r="G131" s="21" t="s">
        <v>9</v>
      </c>
      <c r="H131" s="69" t="s">
        <v>723</v>
      </c>
      <c r="I131" s="21" t="s">
        <v>9</v>
      </c>
    </row>
    <row r="132" spans="1:25" s="23" customFormat="1" ht="21" customHeight="1" x14ac:dyDescent="0.55000000000000004">
      <c r="A132" s="66">
        <v>103</v>
      </c>
      <c r="B132" s="66">
        <v>95</v>
      </c>
      <c r="C132" s="66" t="s">
        <v>905</v>
      </c>
      <c r="D132" s="44">
        <v>0</v>
      </c>
      <c r="E132" s="21" t="s">
        <v>1020</v>
      </c>
      <c r="F132" s="21" t="s">
        <v>1031</v>
      </c>
      <c r="G132" s="21" t="s">
        <v>9</v>
      </c>
      <c r="H132" s="69" t="s">
        <v>723</v>
      </c>
      <c r="I132" s="21" t="s">
        <v>9</v>
      </c>
    </row>
    <row r="133" spans="1:25" s="15" customFormat="1" ht="21" customHeight="1" x14ac:dyDescent="0.55000000000000004">
      <c r="A133" s="66">
        <v>104</v>
      </c>
      <c r="B133" s="68">
        <v>96</v>
      </c>
      <c r="C133" s="68" t="s">
        <v>906</v>
      </c>
      <c r="D133" s="44">
        <v>21</v>
      </c>
      <c r="E133" s="21" t="s">
        <v>1024</v>
      </c>
      <c r="F133" s="21" t="s">
        <v>1050</v>
      </c>
      <c r="G133" s="21" t="s">
        <v>9</v>
      </c>
      <c r="H133" s="69" t="s">
        <v>723</v>
      </c>
      <c r="I133" s="21" t="s">
        <v>9</v>
      </c>
    </row>
    <row r="134" spans="1:25" s="15" customFormat="1" ht="21" customHeight="1" x14ac:dyDescent="0.55000000000000004">
      <c r="A134" s="66">
        <v>105</v>
      </c>
      <c r="B134" s="68">
        <v>97</v>
      </c>
      <c r="C134" s="68" t="s">
        <v>907</v>
      </c>
      <c r="D134" s="44">
        <v>40</v>
      </c>
      <c r="E134" s="21" t="s">
        <v>1057</v>
      </c>
      <c r="F134" s="21" t="s">
        <v>1058</v>
      </c>
      <c r="G134" s="21" t="s">
        <v>9</v>
      </c>
      <c r="H134" s="69" t="s">
        <v>723</v>
      </c>
      <c r="I134" s="21" t="s">
        <v>9</v>
      </c>
    </row>
    <row r="135" spans="1:25" s="23" customFormat="1" ht="21" customHeight="1" x14ac:dyDescent="0.55000000000000004">
      <c r="A135" s="66">
        <v>106</v>
      </c>
      <c r="B135" s="68">
        <v>98</v>
      </c>
      <c r="C135" s="68" t="s">
        <v>925</v>
      </c>
      <c r="D135" s="44">
        <v>3</v>
      </c>
      <c r="E135" s="21" t="s">
        <v>1055</v>
      </c>
      <c r="F135" s="21" t="s">
        <v>1056</v>
      </c>
      <c r="G135" s="21" t="s">
        <v>9</v>
      </c>
      <c r="H135" s="69" t="s">
        <v>723</v>
      </c>
      <c r="I135" s="21" t="s">
        <v>9</v>
      </c>
    </row>
    <row r="136" spans="1:25" s="23" customFormat="1" ht="21" customHeight="1" x14ac:dyDescent="0.55000000000000004">
      <c r="A136" s="66">
        <v>107</v>
      </c>
      <c r="B136" s="66">
        <v>99</v>
      </c>
      <c r="C136" s="66" t="s">
        <v>908</v>
      </c>
      <c r="D136" s="44">
        <v>8</v>
      </c>
      <c r="E136" s="21" t="s">
        <v>372</v>
      </c>
      <c r="F136" s="21" t="s">
        <v>1048</v>
      </c>
      <c r="G136" s="21" t="s">
        <v>9</v>
      </c>
      <c r="H136" s="69" t="s">
        <v>723</v>
      </c>
      <c r="I136" s="21" t="s">
        <v>9</v>
      </c>
    </row>
    <row r="137" spans="1:25" s="23" customFormat="1" ht="21" customHeight="1" x14ac:dyDescent="0.55000000000000004">
      <c r="A137" s="66">
        <v>108</v>
      </c>
      <c r="B137" s="66">
        <v>100</v>
      </c>
      <c r="C137" s="66" t="s">
        <v>909</v>
      </c>
      <c r="D137" s="44">
        <v>15</v>
      </c>
      <c r="E137" s="21" t="s">
        <v>1027</v>
      </c>
      <c r="F137" s="21" t="s">
        <v>1053</v>
      </c>
      <c r="G137" s="21" t="s">
        <v>9</v>
      </c>
      <c r="H137" s="69" t="s">
        <v>723</v>
      </c>
      <c r="I137" s="21" t="s">
        <v>9</v>
      </c>
    </row>
    <row r="138" spans="1:25" s="23" customFormat="1" ht="21" customHeight="1" x14ac:dyDescent="0.55000000000000004">
      <c r="A138" s="66">
        <v>109</v>
      </c>
      <c r="B138" s="66">
        <v>101</v>
      </c>
      <c r="C138" s="66" t="s">
        <v>910</v>
      </c>
      <c r="D138" s="44">
        <v>15</v>
      </c>
      <c r="E138" s="21" t="s">
        <v>1026</v>
      </c>
      <c r="F138" s="21" t="s">
        <v>969</v>
      </c>
      <c r="G138" s="21" t="s">
        <v>9</v>
      </c>
      <c r="H138" s="69" t="s">
        <v>723</v>
      </c>
      <c r="I138" s="21" t="s">
        <v>9</v>
      </c>
    </row>
    <row r="139" spans="1:25" s="23" customFormat="1" ht="21" customHeight="1" x14ac:dyDescent="0.55000000000000004">
      <c r="A139" s="66">
        <v>110</v>
      </c>
      <c r="B139" s="66">
        <v>102</v>
      </c>
      <c r="C139" s="66" t="s">
        <v>911</v>
      </c>
      <c r="D139" s="21">
        <v>8</v>
      </c>
      <c r="E139" s="21" t="s">
        <v>1023</v>
      </c>
      <c r="F139" s="21" t="s">
        <v>1054</v>
      </c>
      <c r="G139" s="21" t="s">
        <v>9</v>
      </c>
      <c r="H139" s="69" t="s">
        <v>723</v>
      </c>
      <c r="I139" s="21" t="s">
        <v>9</v>
      </c>
    </row>
    <row r="140" spans="1:25" s="75" customFormat="1" ht="21" customHeight="1" x14ac:dyDescent="0.55000000000000004">
      <c r="A140" s="66">
        <v>111</v>
      </c>
      <c r="B140" s="66">
        <v>103</v>
      </c>
      <c r="C140" s="66" t="s">
        <v>912</v>
      </c>
      <c r="D140" s="66">
        <v>0</v>
      </c>
      <c r="E140" s="21" t="s">
        <v>1020</v>
      </c>
      <c r="F140" s="21" t="s">
        <v>1031</v>
      </c>
      <c r="G140" s="66" t="s">
        <v>9</v>
      </c>
      <c r="H140" s="66" t="s">
        <v>723</v>
      </c>
      <c r="I140" s="66" t="s">
        <v>9</v>
      </c>
    </row>
    <row r="141" spans="1:25" s="73" customFormat="1" ht="23.25" customHeight="1" x14ac:dyDescent="0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1"/>
      <c r="X141" s="72"/>
      <c r="Y141" s="70"/>
    </row>
    <row r="142" spans="1:25" s="73" customFormat="1" ht="23.25" customHeight="1" x14ac:dyDescent="0.2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1"/>
      <c r="X142" s="72"/>
      <c r="Y142" s="70"/>
    </row>
    <row r="143" spans="1:25" s="73" customFormat="1" ht="23.25" customHeight="1" x14ac:dyDescent="0.2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1"/>
      <c r="X143" s="72"/>
      <c r="Y143" s="70"/>
    </row>
    <row r="144" spans="1:25" s="73" customFormat="1" ht="23.25" customHeight="1" x14ac:dyDescent="0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1"/>
      <c r="X144" s="72"/>
      <c r="Y144" s="70"/>
    </row>
    <row r="145" spans="1:25" s="73" customFormat="1" ht="13.5" customHeight="1" x14ac:dyDescent="0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1"/>
      <c r="X145" s="72"/>
      <c r="Y145" s="70"/>
    </row>
    <row r="146" spans="1:25" s="73" customFormat="1" ht="22.5" customHeight="1" x14ac:dyDescent="0.55000000000000004">
      <c r="A146" s="70"/>
      <c r="B146" s="74"/>
      <c r="C146" s="75" t="s">
        <v>923</v>
      </c>
      <c r="D146" s="74"/>
      <c r="F146" s="76"/>
      <c r="G146" s="76" t="s">
        <v>924</v>
      </c>
      <c r="H146" s="76"/>
      <c r="I146" s="71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X146" s="72"/>
      <c r="Y146" s="70"/>
    </row>
    <row r="147" spans="1:25" s="74" customFormat="1" ht="19.5" customHeight="1" x14ac:dyDescent="0.55000000000000004">
      <c r="B147" s="77"/>
      <c r="C147" s="75" t="s">
        <v>921</v>
      </c>
      <c r="F147" s="76"/>
      <c r="G147" s="76" t="s">
        <v>921</v>
      </c>
      <c r="H147" s="76"/>
      <c r="I147" s="78"/>
      <c r="L147" s="77"/>
    </row>
    <row r="148" spans="1:25" s="38" customFormat="1" ht="18.75" customHeight="1" x14ac:dyDescent="0.55000000000000004">
      <c r="C148" s="41" t="s">
        <v>922</v>
      </c>
      <c r="F148" s="42"/>
      <c r="G148" s="42" t="s">
        <v>922</v>
      </c>
      <c r="H148" s="42"/>
      <c r="I148" s="40"/>
      <c r="K148" s="39"/>
      <c r="M148" s="39"/>
      <c r="R148" s="39"/>
    </row>
  </sheetData>
  <mergeCells count="1">
    <mergeCell ref="A1:I1"/>
  </mergeCells>
  <printOptions horizontalCentered="1"/>
  <pageMargins left="0" right="0" top="0.19685039400000001" bottom="0" header="0.196850393700787" footer="0.196850393700787"/>
  <pageSetup paperSize="9" scale="70" orientation="landscape" r:id="rId1"/>
  <rowBreaks count="4" manualBreakCount="4">
    <brk id="31" max="8" man="1"/>
    <brk id="65" max="8" man="1"/>
    <brk id="99" max="8" man="1"/>
    <brk id="12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2"/>
  <sheetViews>
    <sheetView view="pageBreakPreview" zoomScaleSheetLayoutView="100" workbookViewId="0">
      <pane ySplit="2" topLeftCell="A183" activePane="bottomLeft" state="frozen"/>
      <selection pane="bottomLeft" activeCell="O187" sqref="O187"/>
    </sheetView>
  </sheetViews>
  <sheetFormatPr defaultColWidth="9.140625" defaultRowHeight="15" x14ac:dyDescent="0.25"/>
  <cols>
    <col min="1" max="1" width="8.5703125" style="2" bestFit="1" customWidth="1"/>
    <col min="2" max="2" width="14.42578125" style="3" customWidth="1"/>
    <col min="3" max="3" width="92.28515625" style="2" bestFit="1" customWidth="1"/>
    <col min="4" max="4" width="18.28515625" style="1" bestFit="1" customWidth="1"/>
    <col min="5" max="5" width="11.28515625" style="1" customWidth="1"/>
    <col min="6" max="6" width="18.42578125" style="1" customWidth="1"/>
    <col min="7" max="7" width="25.140625" style="1" customWidth="1"/>
    <col min="8" max="8" width="12.85546875" style="1" customWidth="1"/>
    <col min="9" max="9" width="23.7109375" style="1" bestFit="1" customWidth="1"/>
    <col min="10" max="10" width="7.7109375" style="1" customWidth="1"/>
    <col min="11" max="16384" width="9.140625" style="1"/>
  </cols>
  <sheetData>
    <row r="1" spans="1:10" ht="38.25" customHeight="1" x14ac:dyDescent="0.25">
      <c r="A1" s="96" t="s">
        <v>301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52" customFormat="1" ht="121.5" customHeight="1" x14ac:dyDescent="0.25">
      <c r="A2" s="57" t="s">
        <v>393</v>
      </c>
      <c r="B2" s="57" t="s">
        <v>394</v>
      </c>
      <c r="C2" s="57" t="s">
        <v>395</v>
      </c>
      <c r="D2" s="58" t="s">
        <v>396</v>
      </c>
      <c r="E2" s="51" t="s">
        <v>603</v>
      </c>
      <c r="F2" s="51" t="s">
        <v>913</v>
      </c>
      <c r="G2" s="51" t="s">
        <v>914</v>
      </c>
      <c r="H2" s="51" t="s">
        <v>397</v>
      </c>
      <c r="I2" s="51" t="s">
        <v>398</v>
      </c>
      <c r="J2" s="50" t="s">
        <v>399</v>
      </c>
    </row>
    <row r="3" spans="1:10" s="23" customFormat="1" ht="21" customHeight="1" x14ac:dyDescent="0.35">
      <c r="A3" s="21">
        <v>1</v>
      </c>
      <c r="B3" s="24" t="s">
        <v>7</v>
      </c>
      <c r="C3" s="22" t="s">
        <v>411</v>
      </c>
      <c r="D3" s="21" t="s">
        <v>448</v>
      </c>
      <c r="E3" s="21">
        <f>124+116</f>
        <v>240</v>
      </c>
      <c r="F3" s="21" t="s">
        <v>304</v>
      </c>
      <c r="G3" s="21" t="s">
        <v>319</v>
      </c>
      <c r="H3" s="21" t="s">
        <v>9</v>
      </c>
      <c r="I3" s="22" t="s">
        <v>723</v>
      </c>
      <c r="J3" s="21" t="s">
        <v>9</v>
      </c>
    </row>
    <row r="4" spans="1:10" s="23" customFormat="1" ht="21" customHeight="1" x14ac:dyDescent="0.35">
      <c r="A4" s="21">
        <v>2</v>
      </c>
      <c r="B4" s="24" t="s">
        <v>10</v>
      </c>
      <c r="C4" s="22" t="s">
        <v>404</v>
      </c>
      <c r="D4" s="21" t="s">
        <v>449</v>
      </c>
      <c r="E4" s="21">
        <f>45+127</f>
        <v>172</v>
      </c>
      <c r="F4" s="21" t="s">
        <v>326</v>
      </c>
      <c r="G4" s="21" t="s">
        <v>319</v>
      </c>
      <c r="H4" s="21" t="s">
        <v>9</v>
      </c>
      <c r="I4" s="22" t="s">
        <v>723</v>
      </c>
      <c r="J4" s="21" t="s">
        <v>9</v>
      </c>
    </row>
    <row r="5" spans="1:10" s="23" customFormat="1" ht="21" customHeight="1" x14ac:dyDescent="0.35">
      <c r="A5" s="21">
        <v>3</v>
      </c>
      <c r="B5" s="24" t="s">
        <v>12</v>
      </c>
      <c r="C5" s="22" t="s">
        <v>410</v>
      </c>
      <c r="D5" s="21" t="s">
        <v>450</v>
      </c>
      <c r="E5" s="21">
        <f>202+241</f>
        <v>443</v>
      </c>
      <c r="F5" s="21" t="s">
        <v>304</v>
      </c>
      <c r="G5" s="21" t="s">
        <v>316</v>
      </c>
      <c r="H5" s="21" t="s">
        <v>9</v>
      </c>
      <c r="I5" s="22" t="s">
        <v>723</v>
      </c>
      <c r="J5" s="21" t="s">
        <v>9</v>
      </c>
    </row>
    <row r="6" spans="1:10" s="23" customFormat="1" ht="21" customHeight="1" x14ac:dyDescent="0.35">
      <c r="A6" s="21">
        <v>4</v>
      </c>
      <c r="B6" s="24" t="s">
        <v>14</v>
      </c>
      <c r="C6" s="22" t="s">
        <v>405</v>
      </c>
      <c r="D6" s="59" t="s">
        <v>451</v>
      </c>
      <c r="E6" s="59" t="s">
        <v>580</v>
      </c>
      <c r="F6" s="21" t="s">
        <v>324</v>
      </c>
      <c r="G6" s="21" t="s">
        <v>325</v>
      </c>
      <c r="H6" s="21" t="s">
        <v>9</v>
      </c>
      <c r="I6" s="22" t="s">
        <v>723</v>
      </c>
      <c r="J6" s="21" t="s">
        <v>9</v>
      </c>
    </row>
    <row r="7" spans="1:10" s="23" customFormat="1" ht="21" customHeight="1" x14ac:dyDescent="0.35">
      <c r="A7" s="21">
        <v>5</v>
      </c>
      <c r="B7" s="24" t="s">
        <v>16</v>
      </c>
      <c r="C7" s="22" t="s">
        <v>409</v>
      </c>
      <c r="D7" s="21" t="s">
        <v>452</v>
      </c>
      <c r="E7" s="21">
        <f>135+165</f>
        <v>300</v>
      </c>
      <c r="F7" s="21" t="s">
        <v>305</v>
      </c>
      <c r="G7" s="21" t="s">
        <v>320</v>
      </c>
      <c r="H7" s="21" t="s">
        <v>9</v>
      </c>
      <c r="I7" s="22" t="s">
        <v>723</v>
      </c>
      <c r="J7" s="21" t="s">
        <v>9</v>
      </c>
    </row>
    <row r="8" spans="1:10" s="23" customFormat="1" ht="21" customHeight="1" x14ac:dyDescent="0.35">
      <c r="A8" s="21">
        <v>6</v>
      </c>
      <c r="B8" s="24" t="s">
        <v>18</v>
      </c>
      <c r="C8" s="22" t="s">
        <v>412</v>
      </c>
      <c r="D8" s="21" t="s">
        <v>453</v>
      </c>
      <c r="E8" s="21">
        <f>102+84</f>
        <v>186</v>
      </c>
      <c r="F8" s="21" t="s">
        <v>318</v>
      </c>
      <c r="G8" s="21" t="s">
        <v>319</v>
      </c>
      <c r="H8" s="21" t="s">
        <v>9</v>
      </c>
      <c r="I8" s="22" t="s">
        <v>723</v>
      </c>
      <c r="J8" s="21" t="s">
        <v>9</v>
      </c>
    </row>
    <row r="9" spans="1:10" s="23" customFormat="1" ht="21" customHeight="1" x14ac:dyDescent="0.35">
      <c r="A9" s="21">
        <v>7</v>
      </c>
      <c r="B9" s="24" t="s">
        <v>20</v>
      </c>
      <c r="C9" s="22" t="s">
        <v>406</v>
      </c>
      <c r="D9" s="21" t="s">
        <v>454</v>
      </c>
      <c r="E9" s="21">
        <f>50+11</f>
        <v>61</v>
      </c>
      <c r="F9" s="21" t="s">
        <v>317</v>
      </c>
      <c r="G9" s="21" t="s">
        <v>323</v>
      </c>
      <c r="H9" s="21" t="s">
        <v>9</v>
      </c>
      <c r="I9" s="22" t="s">
        <v>723</v>
      </c>
      <c r="J9" s="21" t="s">
        <v>9</v>
      </c>
    </row>
    <row r="10" spans="1:10" s="23" customFormat="1" ht="21" customHeight="1" x14ac:dyDescent="0.35">
      <c r="A10" s="21">
        <v>8</v>
      </c>
      <c r="B10" s="24" t="s">
        <v>22</v>
      </c>
      <c r="C10" s="22" t="s">
        <v>408</v>
      </c>
      <c r="D10" s="21" t="s">
        <v>455</v>
      </c>
      <c r="E10" s="21">
        <f>27+21</f>
        <v>48</v>
      </c>
      <c r="F10" s="21" t="s">
        <v>315</v>
      </c>
      <c r="G10" s="21" t="s">
        <v>316</v>
      </c>
      <c r="H10" s="21" t="s">
        <v>9</v>
      </c>
      <c r="I10" s="22" t="s">
        <v>723</v>
      </c>
      <c r="J10" s="21" t="s">
        <v>9</v>
      </c>
    </row>
    <row r="11" spans="1:10" s="23" customFormat="1" ht="21" customHeight="1" x14ac:dyDescent="0.35">
      <c r="A11" s="21">
        <v>9</v>
      </c>
      <c r="B11" s="24" t="s">
        <v>24</v>
      </c>
      <c r="C11" s="22" t="s">
        <v>407</v>
      </c>
      <c r="D11" s="21" t="s">
        <v>456</v>
      </c>
      <c r="E11" s="21">
        <f>77+27</f>
        <v>104</v>
      </c>
      <c r="F11" s="21" t="s">
        <v>304</v>
      </c>
      <c r="G11" s="21" t="s">
        <v>314</v>
      </c>
      <c r="H11" s="21" t="s">
        <v>9</v>
      </c>
      <c r="I11" s="22" t="s">
        <v>723</v>
      </c>
      <c r="J11" s="21" t="s">
        <v>9</v>
      </c>
    </row>
    <row r="12" spans="1:10" s="23" customFormat="1" ht="21" customHeight="1" x14ac:dyDescent="0.35">
      <c r="A12" s="21">
        <v>10</v>
      </c>
      <c r="B12" s="24" t="s">
        <v>26</v>
      </c>
      <c r="C12" s="22" t="s">
        <v>414</v>
      </c>
      <c r="D12" s="21" t="s">
        <v>457</v>
      </c>
      <c r="E12" s="21">
        <f>146+57</f>
        <v>203</v>
      </c>
      <c r="F12" s="21" t="s">
        <v>310</v>
      </c>
      <c r="G12" s="21" t="s">
        <v>313</v>
      </c>
      <c r="H12" s="21" t="s">
        <v>9</v>
      </c>
      <c r="I12" s="22" t="s">
        <v>723</v>
      </c>
      <c r="J12" s="21" t="s">
        <v>9</v>
      </c>
    </row>
    <row r="13" spans="1:10" s="23" customFormat="1" ht="21" customHeight="1" x14ac:dyDescent="0.35">
      <c r="A13" s="21">
        <v>11</v>
      </c>
      <c r="B13" s="24" t="s">
        <v>28</v>
      </c>
      <c r="C13" s="22" t="s">
        <v>413</v>
      </c>
      <c r="D13" s="21" t="s">
        <v>458</v>
      </c>
      <c r="E13" s="21">
        <f>35+49</f>
        <v>84</v>
      </c>
      <c r="F13" s="21" t="s">
        <v>304</v>
      </c>
      <c r="G13" s="21" t="s">
        <v>306</v>
      </c>
      <c r="H13" s="21" t="s">
        <v>9</v>
      </c>
      <c r="I13" s="22" t="s">
        <v>723</v>
      </c>
      <c r="J13" s="21" t="s">
        <v>9</v>
      </c>
    </row>
    <row r="14" spans="1:10" s="23" customFormat="1" ht="21" customHeight="1" x14ac:dyDescent="0.35">
      <c r="A14" s="21">
        <v>12</v>
      </c>
      <c r="B14" s="24" t="s">
        <v>30</v>
      </c>
      <c r="C14" s="22" t="s">
        <v>415</v>
      </c>
      <c r="D14" s="21" t="s">
        <v>459</v>
      </c>
      <c r="E14" s="21">
        <f>176+189</f>
        <v>365</v>
      </c>
      <c r="F14" s="21" t="s">
        <v>302</v>
      </c>
      <c r="G14" s="21" t="s">
        <v>309</v>
      </c>
      <c r="H14" s="21" t="s">
        <v>9</v>
      </c>
      <c r="I14" s="22" t="s">
        <v>723</v>
      </c>
      <c r="J14" s="21" t="s">
        <v>9</v>
      </c>
    </row>
    <row r="15" spans="1:10" s="23" customFormat="1" ht="21" customHeight="1" x14ac:dyDescent="0.35">
      <c r="A15" s="21">
        <v>13</v>
      </c>
      <c r="B15" s="24" t="s">
        <v>32</v>
      </c>
      <c r="C15" s="22" t="s">
        <v>416</v>
      </c>
      <c r="D15" s="21" t="s">
        <v>460</v>
      </c>
      <c r="E15" s="21">
        <f>248+248</f>
        <v>496</v>
      </c>
      <c r="F15" s="21" t="s">
        <v>310</v>
      </c>
      <c r="G15" s="21" t="s">
        <v>309</v>
      </c>
      <c r="H15" s="21" t="s">
        <v>9</v>
      </c>
      <c r="I15" s="22" t="s">
        <v>723</v>
      </c>
      <c r="J15" s="21" t="s">
        <v>9</v>
      </c>
    </row>
    <row r="16" spans="1:10" s="23" customFormat="1" ht="21" customHeight="1" x14ac:dyDescent="0.35">
      <c r="A16" s="21">
        <v>14</v>
      </c>
      <c r="B16" s="24" t="s">
        <v>34</v>
      </c>
      <c r="C16" s="22" t="s">
        <v>417</v>
      </c>
      <c r="D16" s="21" t="s">
        <v>461</v>
      </c>
      <c r="E16" s="21">
        <f>510+428</f>
        <v>938</v>
      </c>
      <c r="F16" s="21" t="s">
        <v>305</v>
      </c>
      <c r="G16" s="21" t="s">
        <v>311</v>
      </c>
      <c r="H16" s="21" t="s">
        <v>9</v>
      </c>
      <c r="I16" s="22" t="s">
        <v>723</v>
      </c>
      <c r="J16" s="21" t="s">
        <v>9</v>
      </c>
    </row>
    <row r="17" spans="1:10" s="23" customFormat="1" ht="21" customHeight="1" x14ac:dyDescent="0.35">
      <c r="A17" s="21">
        <v>15</v>
      </c>
      <c r="B17" s="24" t="s">
        <v>36</v>
      </c>
      <c r="C17" s="22" t="s">
        <v>418</v>
      </c>
      <c r="D17" s="59" t="s">
        <v>462</v>
      </c>
      <c r="E17" s="59" t="s">
        <v>401</v>
      </c>
      <c r="F17" s="21" t="s">
        <v>441</v>
      </c>
      <c r="G17" s="21" t="s">
        <v>920</v>
      </c>
      <c r="H17" s="21" t="s">
        <v>9</v>
      </c>
      <c r="I17" s="22" t="s">
        <v>723</v>
      </c>
      <c r="J17" s="21" t="s">
        <v>9</v>
      </c>
    </row>
    <row r="18" spans="1:10" s="23" customFormat="1" ht="21" customHeight="1" x14ac:dyDescent="0.35">
      <c r="A18" s="21">
        <v>16</v>
      </c>
      <c r="B18" s="24" t="s">
        <v>38</v>
      </c>
      <c r="C18" s="22" t="s">
        <v>419</v>
      </c>
      <c r="D18" s="21" t="s">
        <v>463</v>
      </c>
      <c r="E18" s="21">
        <v>47</v>
      </c>
      <c r="F18" s="21" t="s">
        <v>441</v>
      </c>
      <c r="G18" s="21" t="s">
        <v>920</v>
      </c>
      <c r="H18" s="21" t="s">
        <v>9</v>
      </c>
      <c r="I18" s="22" t="s">
        <v>723</v>
      </c>
      <c r="J18" s="21" t="s">
        <v>9</v>
      </c>
    </row>
    <row r="19" spans="1:10" s="23" customFormat="1" ht="21" customHeight="1" x14ac:dyDescent="0.35">
      <c r="A19" s="21">
        <v>17</v>
      </c>
      <c r="B19" s="24" t="s">
        <v>40</v>
      </c>
      <c r="C19" s="22" t="s">
        <v>420</v>
      </c>
      <c r="D19" s="60" t="s">
        <v>464</v>
      </c>
      <c r="E19" s="60">
        <v>20</v>
      </c>
      <c r="F19" s="21" t="s">
        <v>303</v>
      </c>
      <c r="G19" s="21" t="s">
        <v>307</v>
      </c>
      <c r="H19" s="21" t="s">
        <v>9</v>
      </c>
      <c r="I19" s="22" t="s">
        <v>723</v>
      </c>
      <c r="J19" s="21" t="s">
        <v>9</v>
      </c>
    </row>
    <row r="20" spans="1:10" s="23" customFormat="1" ht="21" customHeight="1" x14ac:dyDescent="0.35">
      <c r="A20" s="21">
        <v>18</v>
      </c>
      <c r="B20" s="24" t="s">
        <v>42</v>
      </c>
      <c r="C20" s="22" t="s">
        <v>421</v>
      </c>
      <c r="D20" s="21" t="s">
        <v>465</v>
      </c>
      <c r="E20" s="21">
        <f>103+154</f>
        <v>257</v>
      </c>
      <c r="F20" s="21" t="s">
        <v>308</v>
      </c>
      <c r="G20" s="21" t="s">
        <v>312</v>
      </c>
      <c r="H20" s="21" t="s">
        <v>9</v>
      </c>
      <c r="I20" s="22" t="s">
        <v>723</v>
      </c>
      <c r="J20" s="21" t="s">
        <v>9</v>
      </c>
    </row>
    <row r="21" spans="1:10" s="23" customFormat="1" ht="21" customHeight="1" x14ac:dyDescent="0.35">
      <c r="A21" s="21">
        <v>19</v>
      </c>
      <c r="B21" s="24" t="s">
        <v>44</v>
      </c>
      <c r="C21" s="22" t="s">
        <v>446</v>
      </c>
      <c r="D21" s="21" t="s">
        <v>466</v>
      </c>
      <c r="E21" s="21">
        <f>582+527</f>
        <v>1109</v>
      </c>
      <c r="F21" s="21" t="s">
        <v>330</v>
      </c>
      <c r="G21" s="21" t="s">
        <v>328</v>
      </c>
      <c r="H21" s="21" t="s">
        <v>9</v>
      </c>
      <c r="I21" s="22" t="s">
        <v>723</v>
      </c>
      <c r="J21" s="21" t="s">
        <v>9</v>
      </c>
    </row>
    <row r="22" spans="1:10" s="23" customFormat="1" ht="21" customHeight="1" x14ac:dyDescent="0.35">
      <c r="A22" s="21">
        <v>20</v>
      </c>
      <c r="B22" s="24" t="s">
        <v>46</v>
      </c>
      <c r="C22" s="22" t="s">
        <v>422</v>
      </c>
      <c r="D22" s="21" t="s">
        <v>467</v>
      </c>
      <c r="E22" s="21">
        <f>256+355</f>
        <v>611</v>
      </c>
      <c r="F22" s="21" t="s">
        <v>308</v>
      </c>
      <c r="G22" s="21" t="s">
        <v>348</v>
      </c>
      <c r="H22" s="21" t="s">
        <v>9</v>
      </c>
      <c r="I22" s="22" t="s">
        <v>723</v>
      </c>
      <c r="J22" s="21" t="s">
        <v>9</v>
      </c>
    </row>
    <row r="23" spans="1:10" s="25" customFormat="1" ht="21" customHeight="1" x14ac:dyDescent="0.35">
      <c r="A23" s="24">
        <v>21</v>
      </c>
      <c r="B23" s="24" t="s">
        <v>48</v>
      </c>
      <c r="C23" s="22" t="s">
        <v>423</v>
      </c>
      <c r="D23" s="21" t="s">
        <v>468</v>
      </c>
      <c r="E23" s="21" t="s">
        <v>9</v>
      </c>
      <c r="F23" s="21" t="s">
        <v>441</v>
      </c>
      <c r="G23" s="21" t="s">
        <v>920</v>
      </c>
      <c r="H23" s="21" t="s">
        <v>9</v>
      </c>
      <c r="I23" s="22" t="s">
        <v>723</v>
      </c>
      <c r="J23" s="24" t="s">
        <v>9</v>
      </c>
    </row>
    <row r="24" spans="1:10" s="23" customFormat="1" ht="21" customHeight="1" x14ac:dyDescent="0.35">
      <c r="A24" s="21">
        <v>22</v>
      </c>
      <c r="B24" s="24" t="s">
        <v>50</v>
      </c>
      <c r="C24" s="22" t="s">
        <v>424</v>
      </c>
      <c r="D24" s="21" t="s">
        <v>469</v>
      </c>
      <c r="E24" s="21">
        <f>79+225</f>
        <v>304</v>
      </c>
      <c r="F24" s="21" t="s">
        <v>367</v>
      </c>
      <c r="G24" s="21" t="s">
        <v>344</v>
      </c>
      <c r="H24" s="21" t="s">
        <v>9</v>
      </c>
      <c r="I24" s="22" t="s">
        <v>723</v>
      </c>
      <c r="J24" s="21" t="s">
        <v>9</v>
      </c>
    </row>
    <row r="25" spans="1:10" s="23" customFormat="1" ht="21" customHeight="1" x14ac:dyDescent="0.35">
      <c r="A25" s="21">
        <v>23</v>
      </c>
      <c r="B25" s="24" t="s">
        <v>52</v>
      </c>
      <c r="C25" s="22" t="s">
        <v>425</v>
      </c>
      <c r="D25" s="21" t="s">
        <v>470</v>
      </c>
      <c r="E25" s="21">
        <v>1</v>
      </c>
      <c r="F25" s="21" t="s">
        <v>441</v>
      </c>
      <c r="G25" s="21" t="s">
        <v>920</v>
      </c>
      <c r="H25" s="21" t="s">
        <v>9</v>
      </c>
      <c r="I25" s="22" t="s">
        <v>723</v>
      </c>
      <c r="J25" s="21" t="s">
        <v>9</v>
      </c>
    </row>
    <row r="26" spans="1:10" s="23" customFormat="1" ht="21" customHeight="1" x14ac:dyDescent="0.35">
      <c r="A26" s="21">
        <v>24</v>
      </c>
      <c r="B26" s="24" t="s">
        <v>54</v>
      </c>
      <c r="C26" s="22" t="s">
        <v>426</v>
      </c>
      <c r="D26" s="59" t="s">
        <v>471</v>
      </c>
      <c r="E26" s="59" t="s">
        <v>581</v>
      </c>
      <c r="F26" s="21" t="s">
        <v>320</v>
      </c>
      <c r="G26" s="21" t="s">
        <v>320</v>
      </c>
      <c r="H26" s="21" t="s">
        <v>9</v>
      </c>
      <c r="I26" s="22" t="s">
        <v>723</v>
      </c>
      <c r="J26" s="21" t="s">
        <v>9</v>
      </c>
    </row>
    <row r="27" spans="1:10" s="23" customFormat="1" ht="21" customHeight="1" x14ac:dyDescent="0.35">
      <c r="A27" s="21">
        <v>25</v>
      </c>
      <c r="B27" s="24" t="s">
        <v>56</v>
      </c>
      <c r="C27" s="22" t="s">
        <v>427</v>
      </c>
      <c r="D27" s="21" t="s">
        <v>472</v>
      </c>
      <c r="E27" s="21">
        <f>171+244</f>
        <v>415</v>
      </c>
      <c r="F27" s="21" t="s">
        <v>304</v>
      </c>
      <c r="G27" s="21" t="s">
        <v>361</v>
      </c>
      <c r="H27" s="21" t="s">
        <v>9</v>
      </c>
      <c r="I27" s="22" t="s">
        <v>723</v>
      </c>
      <c r="J27" s="21" t="s">
        <v>9</v>
      </c>
    </row>
    <row r="28" spans="1:10" s="23" customFormat="1" ht="21" customHeight="1" x14ac:dyDescent="0.35">
      <c r="A28" s="21">
        <v>26</v>
      </c>
      <c r="B28" s="24" t="s">
        <v>58</v>
      </c>
      <c r="C28" s="22" t="s">
        <v>428</v>
      </c>
      <c r="D28" s="21" t="s">
        <v>473</v>
      </c>
      <c r="E28" s="21">
        <f>63+50</f>
        <v>113</v>
      </c>
      <c r="F28" s="21" t="s">
        <v>368</v>
      </c>
      <c r="G28" s="21" t="s">
        <v>319</v>
      </c>
      <c r="H28" s="21" t="s">
        <v>9</v>
      </c>
      <c r="I28" s="22" t="s">
        <v>723</v>
      </c>
      <c r="J28" s="21" t="s">
        <v>9</v>
      </c>
    </row>
    <row r="29" spans="1:10" s="23" customFormat="1" ht="21" customHeight="1" x14ac:dyDescent="0.35">
      <c r="A29" s="21">
        <v>27</v>
      </c>
      <c r="B29" s="24" t="s">
        <v>60</v>
      </c>
      <c r="C29" s="22" t="s">
        <v>429</v>
      </c>
      <c r="D29" s="21" t="s">
        <v>474</v>
      </c>
      <c r="E29" s="21">
        <f>172+229</f>
        <v>401</v>
      </c>
      <c r="F29" s="21" t="s">
        <v>304</v>
      </c>
      <c r="G29" s="21" t="s">
        <v>313</v>
      </c>
      <c r="H29" s="21" t="s">
        <v>9</v>
      </c>
      <c r="I29" s="22" t="s">
        <v>723</v>
      </c>
      <c r="J29" s="21" t="s">
        <v>9</v>
      </c>
    </row>
    <row r="30" spans="1:10" s="23" customFormat="1" ht="21" customHeight="1" x14ac:dyDescent="0.35">
      <c r="A30" s="21">
        <v>28</v>
      </c>
      <c r="B30" s="24" t="s">
        <v>62</v>
      </c>
      <c r="C30" s="22" t="s">
        <v>722</v>
      </c>
      <c r="D30" s="59" t="s">
        <v>475</v>
      </c>
      <c r="E30" s="59" t="s">
        <v>582</v>
      </c>
      <c r="F30" s="21" t="s">
        <v>321</v>
      </c>
      <c r="G30" s="21" t="s">
        <v>369</v>
      </c>
      <c r="H30" s="21" t="s">
        <v>9</v>
      </c>
      <c r="I30" s="22" t="s">
        <v>723</v>
      </c>
      <c r="J30" s="21" t="s">
        <v>9</v>
      </c>
    </row>
    <row r="31" spans="1:10" s="23" customFormat="1" ht="21" customHeight="1" x14ac:dyDescent="0.35">
      <c r="A31" s="21">
        <v>29</v>
      </c>
      <c r="B31" s="24" t="s">
        <v>64</v>
      </c>
      <c r="C31" s="22" t="s">
        <v>604</v>
      </c>
      <c r="D31" s="21" t="s">
        <v>476</v>
      </c>
      <c r="E31" s="21">
        <f>217+219</f>
        <v>436</v>
      </c>
      <c r="F31" s="21" t="s">
        <v>318</v>
      </c>
      <c r="G31" s="21" t="s">
        <v>370</v>
      </c>
      <c r="H31" s="21" t="s">
        <v>9</v>
      </c>
      <c r="I31" s="22" t="s">
        <v>723</v>
      </c>
      <c r="J31" s="21" t="s">
        <v>9</v>
      </c>
    </row>
    <row r="32" spans="1:10" s="23" customFormat="1" ht="21" customHeight="1" x14ac:dyDescent="0.35">
      <c r="A32" s="21">
        <v>30</v>
      </c>
      <c r="B32" s="24" t="s">
        <v>66</v>
      </c>
      <c r="C32" s="22" t="s">
        <v>605</v>
      </c>
      <c r="D32" s="21" t="s">
        <v>477</v>
      </c>
      <c r="E32" s="21">
        <f>12+20</f>
        <v>32</v>
      </c>
      <c r="F32" s="21" t="s">
        <v>369</v>
      </c>
      <c r="G32" s="21" t="s">
        <v>370</v>
      </c>
      <c r="H32" s="21" t="s">
        <v>9</v>
      </c>
      <c r="I32" s="22" t="s">
        <v>723</v>
      </c>
      <c r="J32" s="21" t="s">
        <v>9</v>
      </c>
    </row>
    <row r="33" spans="1:26" s="37" customFormat="1" ht="23.25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Y33" s="36"/>
      <c r="Z33" s="34"/>
    </row>
    <row r="34" spans="1:26" s="37" customFormat="1" ht="23.25" customHeight="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5"/>
      <c r="Y34" s="36"/>
      <c r="Z34" s="34"/>
    </row>
    <row r="35" spans="1:26" s="37" customFormat="1" ht="23.25" customHeight="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6"/>
      <c r="Z35" s="34"/>
    </row>
    <row r="36" spans="1:26" s="37" customFormat="1" ht="23.25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6"/>
      <c r="Z36" s="34"/>
    </row>
    <row r="37" spans="1:26" s="37" customFormat="1" ht="23.25" customHeight="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6"/>
      <c r="Z37" s="34"/>
    </row>
    <row r="38" spans="1:26" s="37" customFormat="1" ht="13.5" customHeight="1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6"/>
      <c r="Z38" s="34"/>
    </row>
    <row r="39" spans="1:26" s="54" customFormat="1" ht="18" customHeight="1" x14ac:dyDescent="0.25">
      <c r="A39" s="38"/>
      <c r="B39" s="38"/>
      <c r="C39" s="53" t="s">
        <v>923</v>
      </c>
      <c r="D39" s="38"/>
      <c r="G39" s="53"/>
      <c r="H39" s="53" t="s">
        <v>924</v>
      </c>
      <c r="I39" s="53"/>
      <c r="J39" s="55"/>
      <c r="K39" s="38"/>
      <c r="L39" s="38"/>
      <c r="M39" s="38"/>
      <c r="N39" s="38"/>
      <c r="O39" s="38"/>
      <c r="P39" s="38"/>
      <c r="Q39" s="38"/>
      <c r="R39" s="38"/>
      <c r="S39" s="38"/>
      <c r="T39" s="38"/>
      <c r="Y39" s="56"/>
      <c r="Z39" s="38"/>
    </row>
    <row r="40" spans="1:26" s="38" customFormat="1" ht="20.25" customHeight="1" x14ac:dyDescent="0.55000000000000004">
      <c r="B40" s="39"/>
      <c r="C40" s="53" t="s">
        <v>921</v>
      </c>
      <c r="G40" s="53"/>
      <c r="H40" s="53" t="s">
        <v>921</v>
      </c>
      <c r="I40" s="53"/>
      <c r="J40" s="40"/>
      <c r="M40" s="39"/>
    </row>
    <row r="41" spans="1:26" s="38" customFormat="1" ht="16.5" customHeight="1" x14ac:dyDescent="0.55000000000000004">
      <c r="C41" s="53" t="s">
        <v>922</v>
      </c>
      <c r="G41" s="53"/>
      <c r="H41" s="53" t="s">
        <v>922</v>
      </c>
      <c r="I41" s="53"/>
      <c r="J41" s="40"/>
      <c r="L41" s="39"/>
      <c r="N41" s="39"/>
      <c r="S41" s="39"/>
    </row>
    <row r="42" spans="1:26" s="52" customFormat="1" ht="121.5" customHeight="1" x14ac:dyDescent="0.25">
      <c r="A42" s="57" t="s">
        <v>393</v>
      </c>
      <c r="B42" s="57" t="s">
        <v>394</v>
      </c>
      <c r="C42" s="57" t="s">
        <v>395</v>
      </c>
      <c r="D42" s="58" t="s">
        <v>396</v>
      </c>
      <c r="E42" s="51" t="s">
        <v>603</v>
      </c>
      <c r="F42" s="51" t="s">
        <v>913</v>
      </c>
      <c r="G42" s="51" t="s">
        <v>914</v>
      </c>
      <c r="H42" s="51" t="s">
        <v>397</v>
      </c>
      <c r="I42" s="51" t="s">
        <v>398</v>
      </c>
      <c r="J42" s="50" t="s">
        <v>399</v>
      </c>
    </row>
    <row r="43" spans="1:26" s="23" customFormat="1" ht="21" customHeight="1" x14ac:dyDescent="0.35">
      <c r="A43" s="21">
        <v>31</v>
      </c>
      <c r="B43" s="24" t="s">
        <v>68</v>
      </c>
      <c r="C43" s="22" t="s">
        <v>606</v>
      </c>
      <c r="D43" s="21" t="s">
        <v>478</v>
      </c>
      <c r="E43" s="21">
        <f>28+33</f>
        <v>61</v>
      </c>
      <c r="F43" s="21" t="s">
        <v>327</v>
      </c>
      <c r="G43" s="21" t="s">
        <v>313</v>
      </c>
      <c r="H43" s="21" t="s">
        <v>9</v>
      </c>
      <c r="I43" s="22" t="s">
        <v>723</v>
      </c>
      <c r="J43" s="21" t="s">
        <v>9</v>
      </c>
    </row>
    <row r="44" spans="1:26" s="23" customFormat="1" ht="21" customHeight="1" x14ac:dyDescent="0.35">
      <c r="A44" s="21">
        <v>32</v>
      </c>
      <c r="B44" s="24" t="s">
        <v>70</v>
      </c>
      <c r="C44" s="22" t="s">
        <v>607</v>
      </c>
      <c r="D44" s="21" t="s">
        <v>479</v>
      </c>
      <c r="E44" s="21">
        <f>144+354</f>
        <v>498</v>
      </c>
      <c r="F44" s="21" t="s">
        <v>318</v>
      </c>
      <c r="G44" s="21" t="s">
        <v>328</v>
      </c>
      <c r="H44" s="21" t="s">
        <v>9</v>
      </c>
      <c r="I44" s="22" t="s">
        <v>723</v>
      </c>
      <c r="J44" s="21" t="s">
        <v>9</v>
      </c>
    </row>
    <row r="45" spans="1:26" s="23" customFormat="1" ht="21" customHeight="1" x14ac:dyDescent="0.35">
      <c r="A45" s="21">
        <v>33</v>
      </c>
      <c r="B45" s="24" t="s">
        <v>72</v>
      </c>
      <c r="C45" s="22" t="s">
        <v>608</v>
      </c>
      <c r="D45" s="21" t="s">
        <v>480</v>
      </c>
      <c r="E45" s="21">
        <f>37+95</f>
        <v>132</v>
      </c>
      <c r="F45" s="21" t="s">
        <v>329</v>
      </c>
      <c r="G45" s="21" t="s">
        <v>311</v>
      </c>
      <c r="H45" s="21" t="s">
        <v>9</v>
      </c>
      <c r="I45" s="22" t="s">
        <v>723</v>
      </c>
      <c r="J45" s="21" t="s">
        <v>9</v>
      </c>
    </row>
    <row r="46" spans="1:26" s="23" customFormat="1" ht="21" customHeight="1" x14ac:dyDescent="0.35">
      <c r="A46" s="21">
        <v>34</v>
      </c>
      <c r="B46" s="24" t="s">
        <v>74</v>
      </c>
      <c r="C46" s="22" t="s">
        <v>609</v>
      </c>
      <c r="D46" s="59" t="s">
        <v>481</v>
      </c>
      <c r="E46" s="59" t="s">
        <v>402</v>
      </c>
      <c r="F46" s="21" t="s">
        <v>321</v>
      </c>
      <c r="G46" s="21" t="s">
        <v>321</v>
      </c>
      <c r="H46" s="21" t="s">
        <v>9</v>
      </c>
      <c r="I46" s="22" t="s">
        <v>723</v>
      </c>
      <c r="J46" s="21" t="s">
        <v>9</v>
      </c>
    </row>
    <row r="47" spans="1:26" s="23" customFormat="1" ht="21" customHeight="1" x14ac:dyDescent="0.35">
      <c r="A47" s="21">
        <v>35</v>
      </c>
      <c r="B47" s="24" t="s">
        <v>76</v>
      </c>
      <c r="C47" s="22" t="s">
        <v>610</v>
      </c>
      <c r="D47" s="21" t="s">
        <v>482</v>
      </c>
      <c r="E47" s="21">
        <f>29+12</f>
        <v>41</v>
      </c>
      <c r="F47" s="21" t="s">
        <v>330</v>
      </c>
      <c r="G47" s="21" t="s">
        <v>331</v>
      </c>
      <c r="H47" s="21" t="s">
        <v>9</v>
      </c>
      <c r="I47" s="22" t="s">
        <v>723</v>
      </c>
      <c r="J47" s="21" t="s">
        <v>9</v>
      </c>
    </row>
    <row r="48" spans="1:26" s="23" customFormat="1" ht="21" customHeight="1" x14ac:dyDescent="0.35">
      <c r="A48" s="21">
        <v>36</v>
      </c>
      <c r="B48" s="24" t="s">
        <v>78</v>
      </c>
      <c r="C48" s="22" t="s">
        <v>611</v>
      </c>
      <c r="D48" s="59" t="s">
        <v>483</v>
      </c>
      <c r="E48" s="59" t="s">
        <v>573</v>
      </c>
      <c r="F48" s="21" t="s">
        <v>322</v>
      </c>
      <c r="G48" s="21" t="s">
        <v>322</v>
      </c>
      <c r="H48" s="21" t="s">
        <v>9</v>
      </c>
      <c r="I48" s="22" t="s">
        <v>723</v>
      </c>
      <c r="J48" s="21" t="s">
        <v>9</v>
      </c>
    </row>
    <row r="49" spans="1:10" s="23" customFormat="1" ht="21" customHeight="1" x14ac:dyDescent="0.35">
      <c r="A49" s="21">
        <v>37</v>
      </c>
      <c r="B49" s="24" t="s">
        <v>80</v>
      </c>
      <c r="C49" s="22" t="s">
        <v>612</v>
      </c>
      <c r="D49" s="59" t="s">
        <v>484</v>
      </c>
      <c r="E49" s="59" t="s">
        <v>575</v>
      </c>
      <c r="F49" s="21" t="s">
        <v>441</v>
      </c>
      <c r="G49" s="21" t="s">
        <v>920</v>
      </c>
      <c r="H49" s="21" t="s">
        <v>9</v>
      </c>
      <c r="I49" s="22" t="s">
        <v>723</v>
      </c>
      <c r="J49" s="21" t="s">
        <v>9</v>
      </c>
    </row>
    <row r="50" spans="1:10" s="23" customFormat="1" ht="21" customHeight="1" x14ac:dyDescent="0.35">
      <c r="A50" s="21">
        <v>38</v>
      </c>
      <c r="B50" s="24" t="s">
        <v>82</v>
      </c>
      <c r="C50" s="22" t="s">
        <v>613</v>
      </c>
      <c r="D50" s="59" t="s">
        <v>485</v>
      </c>
      <c r="E50" s="59" t="s">
        <v>583</v>
      </c>
      <c r="F50" s="21" t="s">
        <v>332</v>
      </c>
      <c r="G50" s="21" t="s">
        <v>333</v>
      </c>
      <c r="H50" s="21" t="s">
        <v>9</v>
      </c>
      <c r="I50" s="22" t="s">
        <v>723</v>
      </c>
      <c r="J50" s="21" t="s">
        <v>9</v>
      </c>
    </row>
    <row r="51" spans="1:10" s="23" customFormat="1" ht="21" customHeight="1" x14ac:dyDescent="0.35">
      <c r="A51" s="21">
        <v>39</v>
      </c>
      <c r="B51" s="24" t="s">
        <v>84</v>
      </c>
      <c r="C51" s="22" t="s">
        <v>614</v>
      </c>
      <c r="D51" s="59" t="s">
        <v>486</v>
      </c>
      <c r="E51" s="59" t="s">
        <v>373</v>
      </c>
      <c r="F51" s="21" t="s">
        <v>441</v>
      </c>
      <c r="G51" s="21" t="s">
        <v>920</v>
      </c>
      <c r="H51" s="21" t="s">
        <v>9</v>
      </c>
      <c r="I51" s="22" t="s">
        <v>723</v>
      </c>
      <c r="J51" s="21" t="s">
        <v>9</v>
      </c>
    </row>
    <row r="52" spans="1:10" s="23" customFormat="1" ht="21" customHeight="1" x14ac:dyDescent="0.35">
      <c r="A52" s="21">
        <v>40</v>
      </c>
      <c r="B52" s="24" t="s">
        <v>86</v>
      </c>
      <c r="C52" s="22" t="s">
        <v>615</v>
      </c>
      <c r="D52" s="59" t="s">
        <v>487</v>
      </c>
      <c r="E52" s="59" t="s">
        <v>584</v>
      </c>
      <c r="F52" s="21" t="s">
        <v>441</v>
      </c>
      <c r="G52" s="21" t="s">
        <v>920</v>
      </c>
      <c r="H52" s="21" t="s">
        <v>9</v>
      </c>
      <c r="I52" s="22" t="s">
        <v>723</v>
      </c>
      <c r="J52" s="21" t="s">
        <v>9</v>
      </c>
    </row>
    <row r="53" spans="1:10" s="23" customFormat="1" ht="21" customHeight="1" x14ac:dyDescent="0.35">
      <c r="A53" s="21">
        <v>41</v>
      </c>
      <c r="B53" s="24" t="s">
        <v>88</v>
      </c>
      <c r="C53" s="22" t="s">
        <v>616</v>
      </c>
      <c r="D53" s="59" t="s">
        <v>488</v>
      </c>
      <c r="E53" s="59" t="s">
        <v>585</v>
      </c>
      <c r="F53" s="21" t="s">
        <v>334</v>
      </c>
      <c r="G53" s="21" t="s">
        <v>335</v>
      </c>
      <c r="H53" s="21" t="s">
        <v>9</v>
      </c>
      <c r="I53" s="22" t="s">
        <v>723</v>
      </c>
      <c r="J53" s="21" t="s">
        <v>9</v>
      </c>
    </row>
    <row r="54" spans="1:10" s="23" customFormat="1" ht="21" customHeight="1" x14ac:dyDescent="0.35">
      <c r="A54" s="21">
        <v>42</v>
      </c>
      <c r="B54" s="24" t="s">
        <v>90</v>
      </c>
      <c r="C54" s="22" t="s">
        <v>617</v>
      </c>
      <c r="D54" s="59" t="s">
        <v>468</v>
      </c>
      <c r="E54" s="59" t="s">
        <v>9</v>
      </c>
      <c r="F54" s="21" t="s">
        <v>441</v>
      </c>
      <c r="G54" s="21" t="s">
        <v>920</v>
      </c>
      <c r="H54" s="21" t="s">
        <v>9</v>
      </c>
      <c r="I54" s="22" t="s">
        <v>723</v>
      </c>
      <c r="J54" s="21" t="s">
        <v>9</v>
      </c>
    </row>
    <row r="55" spans="1:10" s="23" customFormat="1" ht="21" customHeight="1" x14ac:dyDescent="0.35">
      <c r="A55" s="21">
        <v>43</v>
      </c>
      <c r="B55" s="24" t="s">
        <v>92</v>
      </c>
      <c r="C55" s="22" t="s">
        <v>618</v>
      </c>
      <c r="D55" s="21" t="s">
        <v>489</v>
      </c>
      <c r="E55" s="21">
        <f>108+130</f>
        <v>238</v>
      </c>
      <c r="F55" s="21" t="s">
        <v>336</v>
      </c>
      <c r="G55" s="21" t="s">
        <v>314</v>
      </c>
      <c r="H55" s="21" t="s">
        <v>9</v>
      </c>
      <c r="I55" s="22" t="s">
        <v>723</v>
      </c>
      <c r="J55" s="21" t="s">
        <v>9</v>
      </c>
    </row>
    <row r="56" spans="1:10" s="23" customFormat="1" ht="21" customHeight="1" x14ac:dyDescent="0.35">
      <c r="A56" s="21">
        <v>44</v>
      </c>
      <c r="B56" s="24" t="s">
        <v>94</v>
      </c>
      <c r="C56" s="22" t="s">
        <v>619</v>
      </c>
      <c r="D56" s="21" t="s">
        <v>490</v>
      </c>
      <c r="E56" s="21">
        <f>81+363</f>
        <v>444</v>
      </c>
      <c r="F56" s="21" t="s">
        <v>305</v>
      </c>
      <c r="G56" s="21" t="s">
        <v>337</v>
      </c>
      <c r="H56" s="21" t="s">
        <v>9</v>
      </c>
      <c r="I56" s="22" t="s">
        <v>723</v>
      </c>
      <c r="J56" s="21" t="s">
        <v>9</v>
      </c>
    </row>
    <row r="57" spans="1:10" s="23" customFormat="1" ht="21" customHeight="1" x14ac:dyDescent="0.35">
      <c r="A57" s="21">
        <v>45</v>
      </c>
      <c r="B57" s="24" t="s">
        <v>96</v>
      </c>
      <c r="C57" s="22" t="s">
        <v>620</v>
      </c>
      <c r="D57" s="21" t="s">
        <v>491</v>
      </c>
      <c r="E57" s="21">
        <f>280+356</f>
        <v>636</v>
      </c>
      <c r="F57" s="21" t="s">
        <v>339</v>
      </c>
      <c r="G57" s="21" t="s">
        <v>338</v>
      </c>
      <c r="H57" s="21" t="s">
        <v>9</v>
      </c>
      <c r="I57" s="22" t="s">
        <v>723</v>
      </c>
      <c r="J57" s="21" t="s">
        <v>9</v>
      </c>
    </row>
    <row r="58" spans="1:10" s="23" customFormat="1" ht="21" customHeight="1" x14ac:dyDescent="0.35">
      <c r="A58" s="21">
        <v>46</v>
      </c>
      <c r="B58" s="24" t="s">
        <v>98</v>
      </c>
      <c r="C58" s="22" t="s">
        <v>621</v>
      </c>
      <c r="D58" s="21" t="s">
        <v>492</v>
      </c>
      <c r="E58" s="59" t="s">
        <v>927</v>
      </c>
      <c r="F58" s="21" t="s">
        <v>340</v>
      </c>
      <c r="G58" s="21" t="s">
        <v>337</v>
      </c>
      <c r="H58" s="21" t="s">
        <v>9</v>
      </c>
      <c r="I58" s="22" t="s">
        <v>723</v>
      </c>
      <c r="J58" s="21" t="s">
        <v>9</v>
      </c>
    </row>
    <row r="59" spans="1:10" s="23" customFormat="1" ht="21" customHeight="1" x14ac:dyDescent="0.35">
      <c r="A59" s="21">
        <v>47</v>
      </c>
      <c r="B59" s="24" t="s">
        <v>100</v>
      </c>
      <c r="C59" s="22" t="s">
        <v>622</v>
      </c>
      <c r="D59" s="59" t="s">
        <v>493</v>
      </c>
      <c r="E59" s="59" t="s">
        <v>351</v>
      </c>
      <c r="F59" s="21" t="s">
        <v>441</v>
      </c>
      <c r="G59" s="21" t="s">
        <v>920</v>
      </c>
      <c r="H59" s="21" t="s">
        <v>9</v>
      </c>
      <c r="I59" s="22" t="s">
        <v>723</v>
      </c>
      <c r="J59" s="21" t="s">
        <v>9</v>
      </c>
    </row>
    <row r="60" spans="1:10" s="23" customFormat="1" ht="21" customHeight="1" x14ac:dyDescent="0.35">
      <c r="A60" s="21">
        <v>48</v>
      </c>
      <c r="B60" s="24" t="s">
        <v>102</v>
      </c>
      <c r="C60" s="22" t="s">
        <v>623</v>
      </c>
      <c r="D60" s="59" t="s">
        <v>462</v>
      </c>
      <c r="E60" s="59" t="s">
        <v>401</v>
      </c>
      <c r="F60" s="21" t="s">
        <v>441</v>
      </c>
      <c r="G60" s="21" t="s">
        <v>920</v>
      </c>
      <c r="H60" s="21" t="s">
        <v>9</v>
      </c>
      <c r="I60" s="22" t="s">
        <v>723</v>
      </c>
      <c r="J60" s="21" t="s">
        <v>9</v>
      </c>
    </row>
    <row r="61" spans="1:10" s="23" customFormat="1" ht="21" customHeight="1" x14ac:dyDescent="0.35">
      <c r="A61" s="21">
        <v>49</v>
      </c>
      <c r="B61" s="24" t="s">
        <v>104</v>
      </c>
      <c r="C61" s="22" t="s">
        <v>624</v>
      </c>
      <c r="D61" s="21" t="s">
        <v>494</v>
      </c>
      <c r="E61" s="21">
        <f>87+25</f>
        <v>112</v>
      </c>
      <c r="F61" s="21" t="s">
        <v>341</v>
      </c>
      <c r="G61" s="21" t="s">
        <v>342</v>
      </c>
      <c r="H61" s="21" t="s">
        <v>9</v>
      </c>
      <c r="I61" s="22" t="s">
        <v>723</v>
      </c>
      <c r="J61" s="21" t="s">
        <v>9</v>
      </c>
    </row>
    <row r="62" spans="1:10" s="23" customFormat="1" ht="21" customHeight="1" x14ac:dyDescent="0.35">
      <c r="A62" s="21">
        <v>50</v>
      </c>
      <c r="B62" s="24" t="s">
        <v>106</v>
      </c>
      <c r="C62" s="22" t="s">
        <v>625</v>
      </c>
      <c r="D62" s="21" t="s">
        <v>495</v>
      </c>
      <c r="E62" s="21">
        <f>78+71</f>
        <v>149</v>
      </c>
      <c r="F62" s="21" t="s">
        <v>343</v>
      </c>
      <c r="G62" s="21" t="s">
        <v>316</v>
      </c>
      <c r="H62" s="21" t="s">
        <v>9</v>
      </c>
      <c r="I62" s="22" t="s">
        <v>723</v>
      </c>
      <c r="J62" s="21" t="s">
        <v>9</v>
      </c>
    </row>
    <row r="63" spans="1:10" s="23" customFormat="1" ht="21" customHeight="1" x14ac:dyDescent="0.35">
      <c r="A63" s="21">
        <v>51</v>
      </c>
      <c r="B63" s="24" t="s">
        <v>108</v>
      </c>
      <c r="C63" s="22" t="s">
        <v>626</v>
      </c>
      <c r="D63" s="59" t="s">
        <v>486</v>
      </c>
      <c r="E63" s="59" t="s">
        <v>373</v>
      </c>
      <c r="F63" s="21" t="s">
        <v>441</v>
      </c>
      <c r="G63" s="21" t="s">
        <v>920</v>
      </c>
      <c r="H63" s="21" t="s">
        <v>9</v>
      </c>
      <c r="I63" s="22" t="s">
        <v>723</v>
      </c>
      <c r="J63" s="21" t="s">
        <v>9</v>
      </c>
    </row>
    <row r="64" spans="1:10" s="23" customFormat="1" ht="21" customHeight="1" x14ac:dyDescent="0.35">
      <c r="A64" s="21">
        <v>52</v>
      </c>
      <c r="B64" s="24" t="s">
        <v>110</v>
      </c>
      <c r="C64" s="22" t="s">
        <v>627</v>
      </c>
      <c r="D64" s="21" t="s">
        <v>496</v>
      </c>
      <c r="E64" s="21">
        <f>138+88</f>
        <v>226</v>
      </c>
      <c r="F64" s="21" t="s">
        <v>304</v>
      </c>
      <c r="G64" s="21" t="s">
        <v>344</v>
      </c>
      <c r="H64" s="21" t="s">
        <v>9</v>
      </c>
      <c r="I64" s="22" t="s">
        <v>723</v>
      </c>
      <c r="J64" s="21" t="s">
        <v>9</v>
      </c>
    </row>
    <row r="65" spans="1:26" s="23" customFormat="1" ht="21" customHeight="1" x14ac:dyDescent="0.35">
      <c r="A65" s="21">
        <v>53</v>
      </c>
      <c r="B65" s="24" t="s">
        <v>112</v>
      </c>
      <c r="C65" s="22" t="s">
        <v>628</v>
      </c>
      <c r="D65" s="59" t="s">
        <v>497</v>
      </c>
      <c r="E65" s="59" t="s">
        <v>587</v>
      </c>
      <c r="F65" s="21" t="s">
        <v>441</v>
      </c>
      <c r="G65" s="21" t="s">
        <v>920</v>
      </c>
      <c r="H65" s="21" t="s">
        <v>9</v>
      </c>
      <c r="I65" s="22" t="s">
        <v>723</v>
      </c>
      <c r="J65" s="21" t="s">
        <v>9</v>
      </c>
    </row>
    <row r="66" spans="1:26" s="23" customFormat="1" ht="21" customHeight="1" x14ac:dyDescent="0.35">
      <c r="A66" s="21">
        <v>54</v>
      </c>
      <c r="B66" s="24" t="s">
        <v>114</v>
      </c>
      <c r="C66" s="22" t="s">
        <v>629</v>
      </c>
      <c r="D66" s="59" t="s">
        <v>498</v>
      </c>
      <c r="E66" s="59" t="s">
        <v>588</v>
      </c>
      <c r="F66" s="21" t="s">
        <v>309</v>
      </c>
      <c r="G66" s="21" t="s">
        <v>309</v>
      </c>
      <c r="H66" s="21" t="s">
        <v>9</v>
      </c>
      <c r="I66" s="22" t="s">
        <v>723</v>
      </c>
      <c r="J66" s="21" t="s">
        <v>9</v>
      </c>
    </row>
    <row r="67" spans="1:26" s="23" customFormat="1" ht="21" customHeight="1" x14ac:dyDescent="0.35">
      <c r="A67" s="21">
        <v>55</v>
      </c>
      <c r="B67" s="24" t="s">
        <v>116</v>
      </c>
      <c r="C67" s="22" t="s">
        <v>630</v>
      </c>
      <c r="D67" s="59" t="s">
        <v>499</v>
      </c>
      <c r="E67" s="59" t="s">
        <v>589</v>
      </c>
      <c r="F67" s="21" t="s">
        <v>441</v>
      </c>
      <c r="G67" s="21" t="s">
        <v>920</v>
      </c>
      <c r="H67" s="21" t="s">
        <v>9</v>
      </c>
      <c r="I67" s="22" t="s">
        <v>723</v>
      </c>
      <c r="J67" s="21" t="s">
        <v>9</v>
      </c>
    </row>
    <row r="68" spans="1:26" s="23" customFormat="1" ht="21" customHeight="1" x14ac:dyDescent="0.35">
      <c r="A68" s="21">
        <v>56</v>
      </c>
      <c r="B68" s="24" t="s">
        <v>118</v>
      </c>
      <c r="C68" s="22" t="s">
        <v>631</v>
      </c>
      <c r="D68" s="59" t="s">
        <v>468</v>
      </c>
      <c r="E68" s="59" t="s">
        <v>9</v>
      </c>
      <c r="F68" s="21" t="s">
        <v>441</v>
      </c>
      <c r="G68" s="21" t="s">
        <v>920</v>
      </c>
      <c r="H68" s="21" t="s">
        <v>9</v>
      </c>
      <c r="I68" s="22" t="s">
        <v>723</v>
      </c>
      <c r="J68" s="21" t="s">
        <v>9</v>
      </c>
    </row>
    <row r="69" spans="1:26" s="23" customFormat="1" ht="21" customHeight="1" x14ac:dyDescent="0.35">
      <c r="A69" s="21">
        <v>57</v>
      </c>
      <c r="B69" s="24" t="s">
        <v>120</v>
      </c>
      <c r="C69" s="22" t="s">
        <v>632</v>
      </c>
      <c r="D69" s="21" t="s">
        <v>500</v>
      </c>
      <c r="E69" s="21">
        <f>102+19</f>
        <v>121</v>
      </c>
      <c r="F69" s="21" t="s">
        <v>345</v>
      </c>
      <c r="G69" s="21" t="s">
        <v>319</v>
      </c>
      <c r="H69" s="21" t="s">
        <v>9</v>
      </c>
      <c r="I69" s="22" t="s">
        <v>723</v>
      </c>
      <c r="J69" s="21" t="s">
        <v>9</v>
      </c>
    </row>
    <row r="70" spans="1:26" s="23" customFormat="1" ht="21" customHeight="1" x14ac:dyDescent="0.35">
      <c r="A70" s="21">
        <v>58</v>
      </c>
      <c r="B70" s="24" t="s">
        <v>122</v>
      </c>
      <c r="C70" s="22" t="s">
        <v>633</v>
      </c>
      <c r="D70" s="59" t="s">
        <v>468</v>
      </c>
      <c r="E70" s="59" t="s">
        <v>9</v>
      </c>
      <c r="F70" s="21" t="s">
        <v>441</v>
      </c>
      <c r="G70" s="21" t="s">
        <v>920</v>
      </c>
      <c r="H70" s="21" t="s">
        <v>9</v>
      </c>
      <c r="I70" s="22" t="s">
        <v>723</v>
      </c>
      <c r="J70" s="21" t="s">
        <v>9</v>
      </c>
    </row>
    <row r="71" spans="1:26" s="23" customFormat="1" ht="21" customHeight="1" x14ac:dyDescent="0.35">
      <c r="A71" s="21">
        <v>59</v>
      </c>
      <c r="B71" s="24" t="s">
        <v>124</v>
      </c>
      <c r="C71" s="22" t="s">
        <v>634</v>
      </c>
      <c r="D71" s="59" t="s">
        <v>501</v>
      </c>
      <c r="E71" s="59" t="s">
        <v>590</v>
      </c>
      <c r="F71" s="21" t="s">
        <v>310</v>
      </c>
      <c r="G71" s="21" t="s">
        <v>346</v>
      </c>
      <c r="H71" s="21" t="s">
        <v>9</v>
      </c>
      <c r="I71" s="22" t="s">
        <v>723</v>
      </c>
      <c r="J71" s="21" t="s">
        <v>9</v>
      </c>
    </row>
    <row r="72" spans="1:26" s="23" customFormat="1" ht="21" customHeight="1" x14ac:dyDescent="0.35">
      <c r="A72" s="21">
        <v>60</v>
      </c>
      <c r="B72" s="24" t="s">
        <v>126</v>
      </c>
      <c r="C72" s="22" t="s">
        <v>635</v>
      </c>
      <c r="D72" s="21" t="s">
        <v>502</v>
      </c>
      <c r="E72" s="21">
        <f>171+42</f>
        <v>213</v>
      </c>
      <c r="F72" s="21" t="s">
        <v>318</v>
      </c>
      <c r="G72" s="21" t="s">
        <v>331</v>
      </c>
      <c r="H72" s="21" t="s">
        <v>9</v>
      </c>
      <c r="I72" s="22" t="s">
        <v>723</v>
      </c>
      <c r="J72" s="21" t="s">
        <v>9</v>
      </c>
    </row>
    <row r="73" spans="1:26" s="18" customFormat="1" ht="21" customHeight="1" x14ac:dyDescent="0.3">
      <c r="A73" s="16">
        <v>61</v>
      </c>
      <c r="B73" s="20" t="s">
        <v>128</v>
      </c>
      <c r="C73" s="17" t="s">
        <v>636</v>
      </c>
      <c r="D73" s="19" t="s">
        <v>503</v>
      </c>
      <c r="E73" s="19" t="s">
        <v>400</v>
      </c>
      <c r="F73" s="16" t="s">
        <v>347</v>
      </c>
      <c r="G73" s="16" t="s">
        <v>347</v>
      </c>
      <c r="H73" s="16" t="s">
        <v>9</v>
      </c>
      <c r="I73" s="17" t="s">
        <v>723</v>
      </c>
      <c r="J73" s="16" t="s">
        <v>9</v>
      </c>
    </row>
    <row r="74" spans="1:26" s="18" customFormat="1" ht="21" customHeight="1" x14ac:dyDescent="0.3">
      <c r="A74" s="16">
        <v>62</v>
      </c>
      <c r="B74" s="20" t="s">
        <v>130</v>
      </c>
      <c r="C74" s="17" t="s">
        <v>637</v>
      </c>
      <c r="D74" s="19" t="s">
        <v>504</v>
      </c>
      <c r="E74" s="19" t="s">
        <v>403</v>
      </c>
      <c r="F74" s="16" t="s">
        <v>441</v>
      </c>
      <c r="G74" s="16" t="s">
        <v>920</v>
      </c>
      <c r="H74" s="16" t="s">
        <v>9</v>
      </c>
      <c r="I74" s="17" t="s">
        <v>723</v>
      </c>
      <c r="J74" s="16" t="s">
        <v>9</v>
      </c>
    </row>
    <row r="75" spans="1:26" s="18" customFormat="1" ht="21" customHeight="1" x14ac:dyDescent="0.3">
      <c r="A75" s="16">
        <v>63</v>
      </c>
      <c r="B75" s="20" t="s">
        <v>132</v>
      </c>
      <c r="C75" s="17" t="s">
        <v>638</v>
      </c>
      <c r="D75" s="19" t="s">
        <v>505</v>
      </c>
      <c r="E75" s="19" t="s">
        <v>401</v>
      </c>
      <c r="F75" s="16" t="s">
        <v>352</v>
      </c>
      <c r="G75" s="16" t="s">
        <v>352</v>
      </c>
      <c r="H75" s="16" t="s">
        <v>9</v>
      </c>
      <c r="I75" s="17" t="s">
        <v>723</v>
      </c>
      <c r="J75" s="16" t="s">
        <v>9</v>
      </c>
    </row>
    <row r="76" spans="1:26" s="37" customFormat="1" ht="23.25" customHeigh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5"/>
      <c r="Y76" s="36"/>
      <c r="Z76" s="34"/>
    </row>
    <row r="77" spans="1:26" s="37" customFormat="1" ht="23.25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5"/>
      <c r="Y77" s="36"/>
      <c r="Z77" s="34"/>
    </row>
    <row r="78" spans="1:26" s="37" customFormat="1" ht="23.25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5"/>
      <c r="Y78" s="36"/>
      <c r="Z78" s="34"/>
    </row>
    <row r="79" spans="1:26" s="37" customFormat="1" ht="21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5"/>
      <c r="Y79" s="36"/>
      <c r="Z79" s="34"/>
    </row>
    <row r="80" spans="1:26" s="54" customFormat="1" ht="18" customHeight="1" x14ac:dyDescent="0.25">
      <c r="A80" s="38"/>
      <c r="B80" s="38"/>
      <c r="C80" s="53" t="s">
        <v>923</v>
      </c>
      <c r="D80" s="38"/>
      <c r="G80" s="53"/>
      <c r="H80" s="53" t="s">
        <v>924</v>
      </c>
      <c r="I80" s="53"/>
      <c r="J80" s="55"/>
      <c r="K80" s="38"/>
      <c r="L80" s="38"/>
      <c r="M80" s="38"/>
      <c r="N80" s="38"/>
      <c r="O80" s="38"/>
      <c r="P80" s="38"/>
      <c r="Q80" s="38"/>
      <c r="R80" s="38"/>
      <c r="S80" s="38"/>
      <c r="T80" s="38"/>
      <c r="Y80" s="56"/>
      <c r="Z80" s="38"/>
    </row>
    <row r="81" spans="1:19" s="38" customFormat="1" ht="20.25" customHeight="1" x14ac:dyDescent="0.55000000000000004">
      <c r="B81" s="39"/>
      <c r="C81" s="53" t="s">
        <v>921</v>
      </c>
      <c r="G81" s="53"/>
      <c r="H81" s="53" t="s">
        <v>921</v>
      </c>
      <c r="I81" s="53"/>
      <c r="J81" s="40"/>
      <c r="M81" s="39"/>
    </row>
    <row r="82" spans="1:19" s="38" customFormat="1" ht="16.5" customHeight="1" x14ac:dyDescent="0.55000000000000004">
      <c r="C82" s="53" t="s">
        <v>922</v>
      </c>
      <c r="G82" s="53"/>
      <c r="H82" s="53" t="s">
        <v>922</v>
      </c>
      <c r="I82" s="53"/>
      <c r="J82" s="40"/>
      <c r="L82" s="39"/>
      <c r="N82" s="39"/>
      <c r="S82" s="39"/>
    </row>
    <row r="83" spans="1:19" s="52" customFormat="1" ht="121.5" customHeight="1" x14ac:dyDescent="0.25">
      <c r="A83" s="57" t="s">
        <v>393</v>
      </c>
      <c r="B83" s="57" t="s">
        <v>394</v>
      </c>
      <c r="C83" s="57" t="s">
        <v>395</v>
      </c>
      <c r="D83" s="58" t="s">
        <v>396</v>
      </c>
      <c r="E83" s="51" t="s">
        <v>603</v>
      </c>
      <c r="F83" s="51" t="s">
        <v>913</v>
      </c>
      <c r="G83" s="51" t="s">
        <v>914</v>
      </c>
      <c r="H83" s="51" t="s">
        <v>397</v>
      </c>
      <c r="I83" s="51" t="s">
        <v>398</v>
      </c>
      <c r="J83" s="50" t="s">
        <v>399</v>
      </c>
    </row>
    <row r="84" spans="1:19" s="18" customFormat="1" ht="21" customHeight="1" x14ac:dyDescent="0.3">
      <c r="A84" s="16">
        <v>64</v>
      </c>
      <c r="B84" s="20" t="s">
        <v>134</v>
      </c>
      <c r="C84" s="17" t="s">
        <v>639</v>
      </c>
      <c r="D84" s="19" t="s">
        <v>506</v>
      </c>
      <c r="E84" s="19" t="s">
        <v>591</v>
      </c>
      <c r="F84" s="16" t="s">
        <v>304</v>
      </c>
      <c r="G84" s="16" t="s">
        <v>305</v>
      </c>
      <c r="H84" s="16" t="s">
        <v>9</v>
      </c>
      <c r="I84" s="17" t="s">
        <v>723</v>
      </c>
      <c r="J84" s="16" t="s">
        <v>9</v>
      </c>
    </row>
    <row r="85" spans="1:19" s="18" customFormat="1" ht="21" customHeight="1" x14ac:dyDescent="0.3">
      <c r="A85" s="16">
        <v>65</v>
      </c>
      <c r="B85" s="20" t="s">
        <v>136</v>
      </c>
      <c r="C85" s="17" t="s">
        <v>640</v>
      </c>
      <c r="D85" s="19" t="s">
        <v>507</v>
      </c>
      <c r="E85" s="19" t="s">
        <v>592</v>
      </c>
      <c r="F85" s="16" t="s">
        <v>353</v>
      </c>
      <c r="G85" s="16" t="s">
        <v>354</v>
      </c>
      <c r="H85" s="16" t="s">
        <v>9</v>
      </c>
      <c r="I85" s="17" t="s">
        <v>723</v>
      </c>
      <c r="J85" s="16" t="s">
        <v>9</v>
      </c>
    </row>
    <row r="86" spans="1:19" s="23" customFormat="1" ht="21" customHeight="1" x14ac:dyDescent="0.35">
      <c r="A86" s="21">
        <v>66</v>
      </c>
      <c r="B86" s="24" t="s">
        <v>138</v>
      </c>
      <c r="C86" s="22" t="s">
        <v>641</v>
      </c>
      <c r="D86" s="21" t="s">
        <v>508</v>
      </c>
      <c r="E86" s="21">
        <f>105+117</f>
        <v>222</v>
      </c>
      <c r="F86" s="21" t="s">
        <v>304</v>
      </c>
      <c r="G86" s="21" t="s">
        <v>311</v>
      </c>
      <c r="H86" s="21" t="s">
        <v>9</v>
      </c>
      <c r="I86" s="22" t="s">
        <v>723</v>
      </c>
      <c r="J86" s="21" t="s">
        <v>9</v>
      </c>
    </row>
    <row r="87" spans="1:19" s="23" customFormat="1" ht="21" customHeight="1" x14ac:dyDescent="0.35">
      <c r="A87" s="21">
        <v>67</v>
      </c>
      <c r="B87" s="24" t="s">
        <v>140</v>
      </c>
      <c r="C87" s="22" t="s">
        <v>642</v>
      </c>
      <c r="D87" s="21" t="s">
        <v>509</v>
      </c>
      <c r="E87" s="21">
        <f>45+74</f>
        <v>119</v>
      </c>
      <c r="F87" s="21" t="s">
        <v>336</v>
      </c>
      <c r="G87" s="21" t="s">
        <v>355</v>
      </c>
      <c r="H87" s="21" t="s">
        <v>9</v>
      </c>
      <c r="I87" s="22" t="s">
        <v>723</v>
      </c>
      <c r="J87" s="21" t="s">
        <v>9</v>
      </c>
    </row>
    <row r="88" spans="1:19" s="23" customFormat="1" ht="21" customHeight="1" x14ac:dyDescent="0.35">
      <c r="A88" s="21">
        <v>68</v>
      </c>
      <c r="B88" s="24" t="s">
        <v>142</v>
      </c>
      <c r="C88" s="22" t="s">
        <v>643</v>
      </c>
      <c r="D88" s="59" t="s">
        <v>510</v>
      </c>
      <c r="E88" s="59" t="s">
        <v>593</v>
      </c>
      <c r="F88" s="21" t="s">
        <v>330</v>
      </c>
      <c r="G88" s="21" t="s">
        <v>355</v>
      </c>
      <c r="H88" s="21" t="s">
        <v>9</v>
      </c>
      <c r="I88" s="22" t="s">
        <v>723</v>
      </c>
      <c r="J88" s="21" t="s">
        <v>9</v>
      </c>
    </row>
    <row r="89" spans="1:19" s="23" customFormat="1" ht="21" customHeight="1" x14ac:dyDescent="0.35">
      <c r="A89" s="21">
        <v>69</v>
      </c>
      <c r="B89" s="24" t="s">
        <v>144</v>
      </c>
      <c r="C89" s="22" t="s">
        <v>644</v>
      </c>
      <c r="D89" s="59" t="s">
        <v>511</v>
      </c>
      <c r="E89" s="59" t="s">
        <v>580</v>
      </c>
      <c r="F89" s="21" t="s">
        <v>441</v>
      </c>
      <c r="G89" s="21" t="s">
        <v>920</v>
      </c>
      <c r="H89" s="21" t="s">
        <v>9</v>
      </c>
      <c r="I89" s="22" t="s">
        <v>723</v>
      </c>
      <c r="J89" s="21" t="s">
        <v>9</v>
      </c>
    </row>
    <row r="90" spans="1:19" s="23" customFormat="1" ht="21" customHeight="1" x14ac:dyDescent="0.35">
      <c r="A90" s="21">
        <v>70</v>
      </c>
      <c r="B90" s="24" t="s">
        <v>146</v>
      </c>
      <c r="C90" s="22" t="s">
        <v>645</v>
      </c>
      <c r="D90" s="21" t="s">
        <v>512</v>
      </c>
      <c r="E90" s="21">
        <f>438+221</f>
        <v>659</v>
      </c>
      <c r="F90" s="21" t="s">
        <v>340</v>
      </c>
      <c r="G90" s="21" t="s">
        <v>306</v>
      </c>
      <c r="H90" s="21" t="s">
        <v>9</v>
      </c>
      <c r="I90" s="22" t="s">
        <v>723</v>
      </c>
      <c r="J90" s="21" t="s">
        <v>9</v>
      </c>
    </row>
    <row r="91" spans="1:19" s="23" customFormat="1" ht="21" customHeight="1" x14ac:dyDescent="0.35">
      <c r="A91" s="21">
        <v>71</v>
      </c>
      <c r="B91" s="24" t="s">
        <v>148</v>
      </c>
      <c r="C91" s="22" t="s">
        <v>646</v>
      </c>
      <c r="D91" s="21" t="s">
        <v>513</v>
      </c>
      <c r="E91" s="21">
        <f>49+79</f>
        <v>128</v>
      </c>
      <c r="F91" s="21" t="s">
        <v>356</v>
      </c>
      <c r="G91" s="21" t="s">
        <v>357</v>
      </c>
      <c r="H91" s="21" t="s">
        <v>9</v>
      </c>
      <c r="I91" s="22" t="s">
        <v>723</v>
      </c>
      <c r="J91" s="21" t="s">
        <v>9</v>
      </c>
    </row>
    <row r="92" spans="1:19" s="23" customFormat="1" ht="21" customHeight="1" x14ac:dyDescent="0.35">
      <c r="A92" s="21">
        <v>72</v>
      </c>
      <c r="B92" s="61" t="s">
        <v>150</v>
      </c>
      <c r="C92" s="22" t="s">
        <v>647</v>
      </c>
      <c r="D92" s="21" t="s">
        <v>514</v>
      </c>
      <c r="E92" s="21">
        <f>48+11</f>
        <v>59</v>
      </c>
      <c r="F92" s="21" t="s">
        <v>358</v>
      </c>
      <c r="G92" s="21" t="s">
        <v>359</v>
      </c>
      <c r="H92" s="21" t="s">
        <v>9</v>
      </c>
      <c r="I92" s="22" t="s">
        <v>723</v>
      </c>
      <c r="J92" s="21" t="s">
        <v>9</v>
      </c>
    </row>
    <row r="93" spans="1:19" s="23" customFormat="1" ht="21" customHeight="1" x14ac:dyDescent="0.35">
      <c r="A93" s="21">
        <v>73</v>
      </c>
      <c r="B93" s="61" t="s">
        <v>152</v>
      </c>
      <c r="C93" s="22" t="s">
        <v>648</v>
      </c>
      <c r="D93" s="21" t="s">
        <v>515</v>
      </c>
      <c r="E93" s="21">
        <f>254+263</f>
        <v>517</v>
      </c>
      <c r="F93" s="21" t="s">
        <v>360</v>
      </c>
      <c r="G93" s="21" t="s">
        <v>361</v>
      </c>
      <c r="H93" s="21" t="s">
        <v>9</v>
      </c>
      <c r="I93" s="22" t="s">
        <v>723</v>
      </c>
      <c r="J93" s="21" t="s">
        <v>9</v>
      </c>
    </row>
    <row r="94" spans="1:19" s="23" customFormat="1" ht="21" customHeight="1" x14ac:dyDescent="0.35">
      <c r="A94" s="21">
        <v>74</v>
      </c>
      <c r="B94" s="61" t="s">
        <v>154</v>
      </c>
      <c r="C94" s="22" t="s">
        <v>649</v>
      </c>
      <c r="D94" s="59" t="s">
        <v>516</v>
      </c>
      <c r="E94" s="59" t="s">
        <v>400</v>
      </c>
      <c r="F94" s="21" t="s">
        <v>441</v>
      </c>
      <c r="G94" s="21" t="s">
        <v>920</v>
      </c>
      <c r="H94" s="21" t="s">
        <v>9</v>
      </c>
      <c r="I94" s="22" t="s">
        <v>723</v>
      </c>
      <c r="J94" s="21" t="s">
        <v>9</v>
      </c>
    </row>
    <row r="95" spans="1:19" s="23" customFormat="1" ht="21" customHeight="1" x14ac:dyDescent="0.35">
      <c r="A95" s="21">
        <v>75</v>
      </c>
      <c r="B95" s="61" t="s">
        <v>156</v>
      </c>
      <c r="C95" s="22" t="s">
        <v>650</v>
      </c>
      <c r="D95" s="21" t="s">
        <v>517</v>
      </c>
      <c r="E95" s="21">
        <f>77+12</f>
        <v>89</v>
      </c>
      <c r="F95" s="21" t="s">
        <v>362</v>
      </c>
      <c r="G95" s="21" t="s">
        <v>363</v>
      </c>
      <c r="H95" s="21" t="s">
        <v>9</v>
      </c>
      <c r="I95" s="22" t="s">
        <v>723</v>
      </c>
      <c r="J95" s="21" t="s">
        <v>9</v>
      </c>
    </row>
    <row r="96" spans="1:19" s="23" customFormat="1" ht="21" customHeight="1" x14ac:dyDescent="0.35">
      <c r="A96" s="21">
        <v>76</v>
      </c>
      <c r="B96" s="61" t="s">
        <v>158</v>
      </c>
      <c r="C96" s="22" t="s">
        <v>651</v>
      </c>
      <c r="D96" s="59" t="s">
        <v>504</v>
      </c>
      <c r="E96" s="59" t="s">
        <v>403</v>
      </c>
      <c r="F96" s="21" t="s">
        <v>441</v>
      </c>
      <c r="G96" s="21" t="s">
        <v>920</v>
      </c>
      <c r="H96" s="21" t="s">
        <v>9</v>
      </c>
      <c r="I96" s="22" t="s">
        <v>723</v>
      </c>
      <c r="J96" s="21" t="s">
        <v>9</v>
      </c>
    </row>
    <row r="97" spans="1:10" s="23" customFormat="1" ht="21" customHeight="1" x14ac:dyDescent="0.35">
      <c r="A97" s="21">
        <v>77</v>
      </c>
      <c r="B97" s="61" t="s">
        <v>160</v>
      </c>
      <c r="C97" s="22" t="s">
        <v>652</v>
      </c>
      <c r="D97" s="21" t="s">
        <v>518</v>
      </c>
      <c r="E97" s="21">
        <f>125+160</f>
        <v>285</v>
      </c>
      <c r="F97" s="21" t="s">
        <v>304</v>
      </c>
      <c r="G97" s="21" t="s">
        <v>311</v>
      </c>
      <c r="H97" s="21" t="s">
        <v>9</v>
      </c>
      <c r="I97" s="22" t="s">
        <v>723</v>
      </c>
      <c r="J97" s="21" t="s">
        <v>9</v>
      </c>
    </row>
    <row r="98" spans="1:10" s="23" customFormat="1" ht="21" customHeight="1" x14ac:dyDescent="0.35">
      <c r="A98" s="21">
        <v>78</v>
      </c>
      <c r="B98" s="61" t="s">
        <v>162</v>
      </c>
      <c r="C98" s="22" t="s">
        <v>653</v>
      </c>
      <c r="D98" s="21" t="s">
        <v>519</v>
      </c>
      <c r="E98" s="21">
        <f>143+34</f>
        <v>177</v>
      </c>
      <c r="F98" s="21" t="s">
        <v>305</v>
      </c>
      <c r="G98" s="21" t="s">
        <v>365</v>
      </c>
      <c r="H98" s="21" t="s">
        <v>9</v>
      </c>
      <c r="I98" s="22" t="s">
        <v>723</v>
      </c>
      <c r="J98" s="21" t="s">
        <v>9</v>
      </c>
    </row>
    <row r="99" spans="1:10" s="23" customFormat="1" ht="21" customHeight="1" x14ac:dyDescent="0.35">
      <c r="A99" s="21">
        <v>79</v>
      </c>
      <c r="B99" s="61" t="s">
        <v>164</v>
      </c>
      <c r="C99" s="22" t="s">
        <v>654</v>
      </c>
      <c r="D99" s="59" t="s">
        <v>520</v>
      </c>
      <c r="E99" s="59" t="s">
        <v>594</v>
      </c>
      <c r="F99" s="21" t="s">
        <v>364</v>
      </c>
      <c r="G99" s="21" t="s">
        <v>364</v>
      </c>
      <c r="H99" s="21" t="s">
        <v>9</v>
      </c>
      <c r="I99" s="22" t="s">
        <v>723</v>
      </c>
      <c r="J99" s="21" t="s">
        <v>9</v>
      </c>
    </row>
    <row r="100" spans="1:10" s="23" customFormat="1" ht="21" customHeight="1" x14ac:dyDescent="0.35">
      <c r="A100" s="21">
        <v>80</v>
      </c>
      <c r="B100" s="61" t="s">
        <v>166</v>
      </c>
      <c r="C100" s="22" t="s">
        <v>655</v>
      </c>
      <c r="D100" s="59" t="s">
        <v>521</v>
      </c>
      <c r="E100" s="59" t="s">
        <v>401</v>
      </c>
      <c r="F100" s="21" t="s">
        <v>308</v>
      </c>
      <c r="G100" s="21" t="s">
        <v>308</v>
      </c>
      <c r="H100" s="21" t="s">
        <v>9</v>
      </c>
      <c r="I100" s="22" t="s">
        <v>723</v>
      </c>
      <c r="J100" s="21" t="s">
        <v>9</v>
      </c>
    </row>
    <row r="101" spans="1:10" s="23" customFormat="1" ht="21" customHeight="1" x14ac:dyDescent="0.35">
      <c r="A101" s="21">
        <v>81</v>
      </c>
      <c r="B101" s="61" t="s">
        <v>168</v>
      </c>
      <c r="C101" s="22" t="s">
        <v>656</v>
      </c>
      <c r="D101" s="21" t="s">
        <v>522</v>
      </c>
      <c r="E101" s="21">
        <f>66+79</f>
        <v>145</v>
      </c>
      <c r="F101" s="21" t="s">
        <v>366</v>
      </c>
      <c r="G101" s="21" t="s">
        <v>337</v>
      </c>
      <c r="H101" s="21" t="s">
        <v>9</v>
      </c>
      <c r="I101" s="22" t="s">
        <v>723</v>
      </c>
      <c r="J101" s="21" t="s">
        <v>9</v>
      </c>
    </row>
    <row r="102" spans="1:10" s="23" customFormat="1" ht="21" customHeight="1" x14ac:dyDescent="0.35">
      <c r="A102" s="21">
        <v>82</v>
      </c>
      <c r="B102" s="61" t="s">
        <v>170</v>
      </c>
      <c r="C102" s="22" t="s">
        <v>657</v>
      </c>
      <c r="D102" s="21" t="s">
        <v>523</v>
      </c>
      <c r="E102" s="21">
        <v>68</v>
      </c>
      <c r="F102" s="21" t="s">
        <v>305</v>
      </c>
      <c r="G102" s="21" t="s">
        <v>344</v>
      </c>
      <c r="H102" s="21" t="s">
        <v>9</v>
      </c>
      <c r="I102" s="22" t="s">
        <v>723</v>
      </c>
      <c r="J102" s="21" t="s">
        <v>9</v>
      </c>
    </row>
    <row r="103" spans="1:10" s="23" customFormat="1" ht="21" customHeight="1" x14ac:dyDescent="0.35">
      <c r="A103" s="21">
        <v>83</v>
      </c>
      <c r="B103" s="61" t="s">
        <v>172</v>
      </c>
      <c r="C103" s="22" t="s">
        <v>658</v>
      </c>
      <c r="D103" s="59" t="s">
        <v>524</v>
      </c>
      <c r="E103" s="59" t="s">
        <v>595</v>
      </c>
      <c r="F103" s="21" t="s">
        <v>308</v>
      </c>
      <c r="G103" s="21" t="s">
        <v>371</v>
      </c>
      <c r="H103" s="21" t="s">
        <v>9</v>
      </c>
      <c r="I103" s="22" t="s">
        <v>723</v>
      </c>
      <c r="J103" s="21" t="s">
        <v>9</v>
      </c>
    </row>
    <row r="104" spans="1:10" s="23" customFormat="1" ht="21" customHeight="1" x14ac:dyDescent="0.35">
      <c r="A104" s="21">
        <v>84</v>
      </c>
      <c r="B104" s="61" t="s">
        <v>174</v>
      </c>
      <c r="C104" s="22" t="s">
        <v>659</v>
      </c>
      <c r="D104" s="59" t="s">
        <v>525</v>
      </c>
      <c r="E104" s="59" t="s">
        <v>582</v>
      </c>
      <c r="F104" s="21" t="s">
        <v>372</v>
      </c>
      <c r="G104" s="21" t="s">
        <v>370</v>
      </c>
      <c r="H104" s="21" t="s">
        <v>9</v>
      </c>
      <c r="I104" s="22" t="s">
        <v>723</v>
      </c>
      <c r="J104" s="21" t="s">
        <v>9</v>
      </c>
    </row>
    <row r="105" spans="1:10" s="23" customFormat="1" ht="21" customHeight="1" x14ac:dyDescent="0.35">
      <c r="A105" s="21">
        <v>85</v>
      </c>
      <c r="B105" s="61" t="s">
        <v>176</v>
      </c>
      <c r="C105" s="22" t="s">
        <v>660</v>
      </c>
      <c r="D105" s="59" t="s">
        <v>526</v>
      </c>
      <c r="E105" s="59" t="s">
        <v>401</v>
      </c>
      <c r="F105" s="21" t="s">
        <v>374</v>
      </c>
      <c r="G105" s="21" t="s">
        <v>375</v>
      </c>
      <c r="H105" s="21" t="s">
        <v>9</v>
      </c>
      <c r="I105" s="22" t="s">
        <v>723</v>
      </c>
      <c r="J105" s="21" t="s">
        <v>9</v>
      </c>
    </row>
    <row r="106" spans="1:10" s="23" customFormat="1" ht="21" customHeight="1" x14ac:dyDescent="0.35">
      <c r="A106" s="21">
        <v>86</v>
      </c>
      <c r="B106" s="61" t="s">
        <v>178</v>
      </c>
      <c r="C106" s="22" t="s">
        <v>661</v>
      </c>
      <c r="D106" s="59" t="s">
        <v>527</v>
      </c>
      <c r="E106" s="59" t="s">
        <v>596</v>
      </c>
      <c r="F106" s="21" t="s">
        <v>441</v>
      </c>
      <c r="G106" s="21" t="s">
        <v>920</v>
      </c>
      <c r="H106" s="21" t="s">
        <v>9</v>
      </c>
      <c r="I106" s="22" t="s">
        <v>723</v>
      </c>
      <c r="J106" s="21" t="s">
        <v>9</v>
      </c>
    </row>
    <row r="107" spans="1:10" s="23" customFormat="1" ht="21" customHeight="1" x14ac:dyDescent="0.35">
      <c r="A107" s="21">
        <v>87</v>
      </c>
      <c r="B107" s="61" t="s">
        <v>180</v>
      </c>
      <c r="C107" s="22" t="s">
        <v>662</v>
      </c>
      <c r="D107" s="59" t="s">
        <v>528</v>
      </c>
      <c r="E107" s="59" t="s">
        <v>573</v>
      </c>
      <c r="F107" s="21" t="s">
        <v>441</v>
      </c>
      <c r="G107" s="21" t="s">
        <v>920</v>
      </c>
      <c r="H107" s="21" t="s">
        <v>9</v>
      </c>
      <c r="I107" s="22" t="s">
        <v>723</v>
      </c>
      <c r="J107" s="21" t="s">
        <v>9</v>
      </c>
    </row>
    <row r="108" spans="1:10" s="23" customFormat="1" ht="21" customHeight="1" x14ac:dyDescent="0.35">
      <c r="A108" s="21">
        <v>88</v>
      </c>
      <c r="B108" s="61" t="s">
        <v>182</v>
      </c>
      <c r="C108" s="22" t="s">
        <v>663</v>
      </c>
      <c r="D108" s="21" t="s">
        <v>529</v>
      </c>
      <c r="E108" s="21">
        <f>68+131</f>
        <v>199</v>
      </c>
      <c r="F108" s="21" t="s">
        <v>376</v>
      </c>
      <c r="G108" s="21" t="s">
        <v>314</v>
      </c>
      <c r="H108" s="21" t="s">
        <v>9</v>
      </c>
      <c r="I108" s="22" t="s">
        <v>723</v>
      </c>
      <c r="J108" s="21" t="s">
        <v>9</v>
      </c>
    </row>
    <row r="109" spans="1:10" s="23" customFormat="1" ht="21" customHeight="1" x14ac:dyDescent="0.35">
      <c r="A109" s="21">
        <v>89</v>
      </c>
      <c r="B109" s="61" t="s">
        <v>184</v>
      </c>
      <c r="C109" s="22" t="s">
        <v>664</v>
      </c>
      <c r="D109" s="60" t="s">
        <v>530</v>
      </c>
      <c r="E109" s="60">
        <f>113+57</f>
        <v>170</v>
      </c>
      <c r="F109" s="21" t="s">
        <v>377</v>
      </c>
      <c r="G109" s="21" t="s">
        <v>311</v>
      </c>
      <c r="H109" s="21" t="s">
        <v>9</v>
      </c>
      <c r="I109" s="22" t="s">
        <v>723</v>
      </c>
      <c r="J109" s="21" t="s">
        <v>9</v>
      </c>
    </row>
    <row r="110" spans="1:10" s="23" customFormat="1" ht="21" customHeight="1" x14ac:dyDescent="0.35">
      <c r="A110" s="21">
        <v>90</v>
      </c>
      <c r="B110" s="61" t="s">
        <v>186</v>
      </c>
      <c r="C110" s="22" t="s">
        <v>665</v>
      </c>
      <c r="D110" s="60" t="s">
        <v>531</v>
      </c>
      <c r="E110" s="60">
        <v>119</v>
      </c>
      <c r="F110" s="21" t="s">
        <v>378</v>
      </c>
      <c r="G110" s="21" t="s">
        <v>361</v>
      </c>
      <c r="H110" s="21" t="s">
        <v>9</v>
      </c>
      <c r="I110" s="22" t="s">
        <v>723</v>
      </c>
      <c r="J110" s="21" t="s">
        <v>9</v>
      </c>
    </row>
    <row r="111" spans="1:10" s="23" customFormat="1" ht="21" customHeight="1" x14ac:dyDescent="0.35">
      <c r="A111" s="21">
        <v>91</v>
      </c>
      <c r="B111" s="61" t="s">
        <v>188</v>
      </c>
      <c r="C111" s="22" t="s">
        <v>666</v>
      </c>
      <c r="D111" s="59" t="s">
        <v>532</v>
      </c>
      <c r="E111" s="59" t="s">
        <v>597</v>
      </c>
      <c r="F111" s="21" t="s">
        <v>441</v>
      </c>
      <c r="G111" s="21" t="s">
        <v>920</v>
      </c>
      <c r="H111" s="21" t="s">
        <v>9</v>
      </c>
      <c r="I111" s="22" t="s">
        <v>723</v>
      </c>
      <c r="J111" s="21" t="s">
        <v>9</v>
      </c>
    </row>
    <row r="112" spans="1:10" s="23" customFormat="1" ht="21" customHeight="1" x14ac:dyDescent="0.35">
      <c r="A112" s="21">
        <v>92</v>
      </c>
      <c r="B112" s="61" t="s">
        <v>190</v>
      </c>
      <c r="C112" s="22" t="s">
        <v>667</v>
      </c>
      <c r="D112" s="59" t="s">
        <v>533</v>
      </c>
      <c r="E112" s="59" t="s">
        <v>598</v>
      </c>
      <c r="F112" s="21" t="s">
        <v>441</v>
      </c>
      <c r="G112" s="21" t="s">
        <v>920</v>
      </c>
      <c r="H112" s="21" t="s">
        <v>9</v>
      </c>
      <c r="I112" s="22" t="s">
        <v>723</v>
      </c>
      <c r="J112" s="21" t="s">
        <v>9</v>
      </c>
    </row>
    <row r="113" spans="1:26" s="23" customFormat="1" ht="21" customHeight="1" x14ac:dyDescent="0.35">
      <c r="A113" s="21">
        <v>93</v>
      </c>
      <c r="B113" s="61" t="s">
        <v>192</v>
      </c>
      <c r="C113" s="22" t="s">
        <v>668</v>
      </c>
      <c r="D113" s="59" t="s">
        <v>534</v>
      </c>
      <c r="E113" s="59" t="s">
        <v>599</v>
      </c>
      <c r="F113" s="21" t="s">
        <v>441</v>
      </c>
      <c r="G113" s="21" t="s">
        <v>920</v>
      </c>
      <c r="H113" s="21" t="s">
        <v>9</v>
      </c>
      <c r="I113" s="22" t="s">
        <v>723</v>
      </c>
      <c r="J113" s="21" t="s">
        <v>9</v>
      </c>
    </row>
    <row r="114" spans="1:26" s="23" customFormat="1" ht="21" customHeight="1" x14ac:dyDescent="0.35">
      <c r="A114" s="21">
        <v>94</v>
      </c>
      <c r="B114" s="61" t="s">
        <v>194</v>
      </c>
      <c r="C114" s="22" t="s">
        <v>669</v>
      </c>
      <c r="D114" s="21" t="s">
        <v>535</v>
      </c>
      <c r="E114" s="21">
        <f>23+92</f>
        <v>115</v>
      </c>
      <c r="F114" s="21" t="s">
        <v>381</v>
      </c>
      <c r="G114" s="21" t="s">
        <v>314</v>
      </c>
      <c r="H114" s="21" t="s">
        <v>9</v>
      </c>
      <c r="I114" s="22" t="s">
        <v>723</v>
      </c>
      <c r="J114" s="21" t="s">
        <v>9</v>
      </c>
    </row>
    <row r="115" spans="1:26" s="23" customFormat="1" ht="21" customHeight="1" x14ac:dyDescent="0.35">
      <c r="A115" s="21">
        <v>95</v>
      </c>
      <c r="B115" s="61" t="s">
        <v>196</v>
      </c>
      <c r="C115" s="22" t="s">
        <v>670</v>
      </c>
      <c r="D115" s="21" t="s">
        <v>536</v>
      </c>
      <c r="E115" s="21">
        <f>38+25</f>
        <v>63</v>
      </c>
      <c r="F115" s="21" t="s">
        <v>379</v>
      </c>
      <c r="G115" s="21" t="s">
        <v>380</v>
      </c>
      <c r="H115" s="21" t="s">
        <v>9</v>
      </c>
      <c r="I115" s="22" t="s">
        <v>723</v>
      </c>
      <c r="J115" s="21" t="s">
        <v>9</v>
      </c>
    </row>
    <row r="116" spans="1:26" s="23" customFormat="1" ht="21" customHeight="1" x14ac:dyDescent="0.35">
      <c r="A116" s="21">
        <v>96</v>
      </c>
      <c r="B116" s="61" t="s">
        <v>198</v>
      </c>
      <c r="C116" s="22" t="s">
        <v>671</v>
      </c>
      <c r="D116" s="59" t="s">
        <v>537</v>
      </c>
      <c r="E116" s="59" t="s">
        <v>549</v>
      </c>
      <c r="F116" s="21" t="s">
        <v>441</v>
      </c>
      <c r="G116" s="21" t="s">
        <v>920</v>
      </c>
      <c r="H116" s="21" t="s">
        <v>9</v>
      </c>
      <c r="I116" s="22" t="s">
        <v>723</v>
      </c>
      <c r="J116" s="21" t="s">
        <v>9</v>
      </c>
    </row>
    <row r="117" spans="1:26" s="37" customFormat="1" ht="23.25" customHeight="1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5"/>
      <c r="Y117" s="36"/>
      <c r="Z117" s="34"/>
    </row>
    <row r="118" spans="1:26" s="37" customFormat="1" ht="23.25" customHeight="1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5"/>
      <c r="Y118" s="36"/>
      <c r="Z118" s="34"/>
    </row>
    <row r="119" spans="1:26" s="37" customFormat="1" ht="23.25" customHeight="1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5"/>
      <c r="Y119" s="36"/>
      <c r="Z119" s="34"/>
    </row>
    <row r="120" spans="1:26" s="37" customFormat="1" ht="21" customHeight="1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5"/>
      <c r="Y120" s="36"/>
      <c r="Z120" s="34"/>
    </row>
    <row r="121" spans="1:26" s="54" customFormat="1" ht="18" customHeight="1" x14ac:dyDescent="0.25">
      <c r="A121" s="38"/>
      <c r="B121" s="38"/>
      <c r="C121" s="53" t="s">
        <v>923</v>
      </c>
      <c r="D121" s="38"/>
      <c r="G121" s="53"/>
      <c r="H121" s="53" t="s">
        <v>924</v>
      </c>
      <c r="I121" s="53"/>
      <c r="J121" s="55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Y121" s="56"/>
      <c r="Z121" s="38"/>
    </row>
    <row r="122" spans="1:26" s="38" customFormat="1" ht="20.25" customHeight="1" x14ac:dyDescent="0.55000000000000004">
      <c r="B122" s="39"/>
      <c r="C122" s="53" t="s">
        <v>921</v>
      </c>
      <c r="G122" s="53"/>
      <c r="H122" s="53" t="s">
        <v>921</v>
      </c>
      <c r="I122" s="53"/>
      <c r="J122" s="40"/>
      <c r="M122" s="39"/>
    </row>
    <row r="123" spans="1:26" s="38" customFormat="1" ht="16.5" customHeight="1" x14ac:dyDescent="0.55000000000000004">
      <c r="C123" s="53" t="s">
        <v>922</v>
      </c>
      <c r="G123" s="53"/>
      <c r="H123" s="53" t="s">
        <v>922</v>
      </c>
      <c r="I123" s="53"/>
      <c r="J123" s="40"/>
      <c r="L123" s="39"/>
      <c r="N123" s="39"/>
      <c r="S123" s="39"/>
    </row>
    <row r="124" spans="1:26" s="52" customFormat="1" ht="121.5" customHeight="1" x14ac:dyDescent="0.25">
      <c r="A124" s="57" t="s">
        <v>393</v>
      </c>
      <c r="B124" s="57" t="s">
        <v>394</v>
      </c>
      <c r="C124" s="57" t="s">
        <v>395</v>
      </c>
      <c r="D124" s="58" t="s">
        <v>396</v>
      </c>
      <c r="E124" s="51" t="s">
        <v>603</v>
      </c>
      <c r="F124" s="51" t="s">
        <v>913</v>
      </c>
      <c r="G124" s="51" t="s">
        <v>914</v>
      </c>
      <c r="H124" s="51" t="s">
        <v>397</v>
      </c>
      <c r="I124" s="51" t="s">
        <v>398</v>
      </c>
      <c r="J124" s="50" t="s">
        <v>399</v>
      </c>
    </row>
    <row r="125" spans="1:26" s="23" customFormat="1" ht="21" customHeight="1" x14ac:dyDescent="0.35">
      <c r="A125" s="21">
        <v>97</v>
      </c>
      <c r="B125" s="61" t="s">
        <v>200</v>
      </c>
      <c r="C125" s="22" t="s">
        <v>672</v>
      </c>
      <c r="D125" s="59" t="s">
        <v>486</v>
      </c>
      <c r="E125" s="59" t="s">
        <v>373</v>
      </c>
      <c r="F125" s="21" t="s">
        <v>441</v>
      </c>
      <c r="G125" s="21" t="s">
        <v>920</v>
      </c>
      <c r="H125" s="21" t="s">
        <v>9</v>
      </c>
      <c r="I125" s="22" t="s">
        <v>723</v>
      </c>
      <c r="J125" s="21" t="s">
        <v>9</v>
      </c>
    </row>
    <row r="126" spans="1:26" s="23" customFormat="1" ht="21" customHeight="1" x14ac:dyDescent="0.35">
      <c r="A126" s="21">
        <v>98</v>
      </c>
      <c r="B126" s="61" t="s">
        <v>202</v>
      </c>
      <c r="C126" s="22" t="s">
        <v>673</v>
      </c>
      <c r="D126" s="21" t="s">
        <v>538</v>
      </c>
      <c r="E126" s="21">
        <f>35+28</f>
        <v>63</v>
      </c>
      <c r="F126" s="21" t="s">
        <v>308</v>
      </c>
      <c r="G126" s="21" t="s">
        <v>382</v>
      </c>
      <c r="H126" s="21" t="s">
        <v>9</v>
      </c>
      <c r="I126" s="22" t="s">
        <v>723</v>
      </c>
      <c r="J126" s="21" t="s">
        <v>9</v>
      </c>
    </row>
    <row r="127" spans="1:26" s="23" customFormat="1" ht="21" customHeight="1" x14ac:dyDescent="0.35">
      <c r="A127" s="21">
        <v>99</v>
      </c>
      <c r="B127" s="61" t="s">
        <v>204</v>
      </c>
      <c r="C127" s="22" t="s">
        <v>674</v>
      </c>
      <c r="D127" s="59" t="s">
        <v>468</v>
      </c>
      <c r="E127" s="59" t="s">
        <v>9</v>
      </c>
      <c r="F127" s="21" t="s">
        <v>441</v>
      </c>
      <c r="G127" s="21" t="s">
        <v>920</v>
      </c>
      <c r="H127" s="59" t="str">
        <f>E58</f>
        <v>202</v>
      </c>
      <c r="I127" s="22" t="s">
        <v>723</v>
      </c>
      <c r="J127" s="21" t="s">
        <v>9</v>
      </c>
    </row>
    <row r="128" spans="1:26" s="23" customFormat="1" ht="21" customHeight="1" x14ac:dyDescent="0.35">
      <c r="A128" s="21">
        <v>100</v>
      </c>
      <c r="B128" s="61" t="s">
        <v>206</v>
      </c>
      <c r="C128" s="22" t="s">
        <v>675</v>
      </c>
      <c r="D128" s="59" t="s">
        <v>539</v>
      </c>
      <c r="E128" s="59" t="s">
        <v>600</v>
      </c>
      <c r="F128" s="21" t="s">
        <v>441</v>
      </c>
      <c r="G128" s="21" t="s">
        <v>920</v>
      </c>
      <c r="H128" s="21" t="s">
        <v>9</v>
      </c>
      <c r="I128" s="22" t="s">
        <v>723</v>
      </c>
      <c r="J128" s="21" t="s">
        <v>9</v>
      </c>
    </row>
    <row r="129" spans="1:10" s="23" customFormat="1" ht="21" customHeight="1" x14ac:dyDescent="0.35">
      <c r="A129" s="21">
        <v>101</v>
      </c>
      <c r="B129" s="61" t="s">
        <v>208</v>
      </c>
      <c r="C129" s="22" t="s">
        <v>676</v>
      </c>
      <c r="D129" s="59" t="s">
        <v>540</v>
      </c>
      <c r="E129" s="59" t="s">
        <v>350</v>
      </c>
      <c r="F129" s="21" t="s">
        <v>441</v>
      </c>
      <c r="G129" s="21" t="s">
        <v>920</v>
      </c>
      <c r="H129" s="21" t="s">
        <v>9</v>
      </c>
      <c r="I129" s="22" t="s">
        <v>723</v>
      </c>
      <c r="J129" s="21" t="s">
        <v>9</v>
      </c>
    </row>
    <row r="130" spans="1:10" s="23" customFormat="1" ht="21" customHeight="1" x14ac:dyDescent="0.35">
      <c r="A130" s="21">
        <v>102</v>
      </c>
      <c r="B130" s="61" t="s">
        <v>210</v>
      </c>
      <c r="C130" s="22" t="s">
        <v>677</v>
      </c>
      <c r="D130" s="21" t="s">
        <v>541</v>
      </c>
      <c r="E130" s="21">
        <f>29+21</f>
        <v>50</v>
      </c>
      <c r="F130" s="21" t="s">
        <v>383</v>
      </c>
      <c r="G130" s="21" t="s">
        <v>384</v>
      </c>
      <c r="H130" s="21" t="s">
        <v>9</v>
      </c>
      <c r="I130" s="22" t="s">
        <v>723</v>
      </c>
      <c r="J130" s="21" t="s">
        <v>9</v>
      </c>
    </row>
    <row r="131" spans="1:10" s="23" customFormat="1" ht="21" customHeight="1" x14ac:dyDescent="0.35">
      <c r="A131" s="21">
        <v>103</v>
      </c>
      <c r="B131" s="61" t="s">
        <v>212</v>
      </c>
      <c r="C131" s="22" t="s">
        <v>678</v>
      </c>
      <c r="D131" s="59" t="s">
        <v>493</v>
      </c>
      <c r="E131" s="59" t="s">
        <v>351</v>
      </c>
      <c r="F131" s="21" t="s">
        <v>441</v>
      </c>
      <c r="G131" s="21" t="s">
        <v>920</v>
      </c>
      <c r="H131" s="21" t="s">
        <v>9</v>
      </c>
      <c r="I131" s="22" t="s">
        <v>723</v>
      </c>
      <c r="J131" s="21" t="s">
        <v>9</v>
      </c>
    </row>
    <row r="132" spans="1:10" s="23" customFormat="1" ht="21" customHeight="1" x14ac:dyDescent="0.35">
      <c r="A132" s="21">
        <v>104</v>
      </c>
      <c r="B132" s="61" t="s">
        <v>214</v>
      </c>
      <c r="C132" s="22" t="s">
        <v>679</v>
      </c>
      <c r="D132" s="59" t="s">
        <v>511</v>
      </c>
      <c r="E132" s="59" t="s">
        <v>580</v>
      </c>
      <c r="F132" s="21" t="s">
        <v>441</v>
      </c>
      <c r="G132" s="21" t="s">
        <v>920</v>
      </c>
      <c r="H132" s="21" t="s">
        <v>9</v>
      </c>
      <c r="I132" s="22" t="s">
        <v>723</v>
      </c>
      <c r="J132" s="21" t="s">
        <v>9</v>
      </c>
    </row>
    <row r="133" spans="1:10" s="23" customFormat="1" ht="21" customHeight="1" x14ac:dyDescent="0.35">
      <c r="A133" s="21">
        <v>105</v>
      </c>
      <c r="B133" s="61" t="s">
        <v>216</v>
      </c>
      <c r="C133" s="22" t="s">
        <v>680</v>
      </c>
      <c r="D133" s="21" t="s">
        <v>542</v>
      </c>
      <c r="E133" s="21">
        <f>56+34</f>
        <v>90</v>
      </c>
      <c r="F133" s="21" t="s">
        <v>385</v>
      </c>
      <c r="G133" s="21" t="s">
        <v>359</v>
      </c>
      <c r="H133" s="21" t="s">
        <v>9</v>
      </c>
      <c r="I133" s="22" t="s">
        <v>723</v>
      </c>
      <c r="J133" s="21" t="s">
        <v>9</v>
      </c>
    </row>
    <row r="134" spans="1:10" s="23" customFormat="1" ht="21" customHeight="1" x14ac:dyDescent="0.35">
      <c r="A134" s="21">
        <v>106</v>
      </c>
      <c r="B134" s="61" t="s">
        <v>218</v>
      </c>
      <c r="C134" s="22" t="s">
        <v>681</v>
      </c>
      <c r="D134" s="59" t="s">
        <v>493</v>
      </c>
      <c r="E134" s="59" t="s">
        <v>351</v>
      </c>
      <c r="F134" s="21" t="s">
        <v>441</v>
      </c>
      <c r="G134" s="21" t="s">
        <v>920</v>
      </c>
      <c r="H134" s="21" t="s">
        <v>9</v>
      </c>
      <c r="I134" s="22" t="s">
        <v>723</v>
      </c>
      <c r="J134" s="21" t="s">
        <v>9</v>
      </c>
    </row>
    <row r="135" spans="1:10" s="23" customFormat="1" ht="21" customHeight="1" x14ac:dyDescent="0.35">
      <c r="A135" s="21">
        <v>107</v>
      </c>
      <c r="B135" s="61" t="s">
        <v>220</v>
      </c>
      <c r="C135" s="22" t="s">
        <v>682</v>
      </c>
      <c r="D135" s="59" t="s">
        <v>543</v>
      </c>
      <c r="E135" s="59" t="s">
        <v>596</v>
      </c>
      <c r="F135" s="21" t="s">
        <v>386</v>
      </c>
      <c r="G135" s="21" t="s">
        <v>387</v>
      </c>
      <c r="H135" s="21" t="s">
        <v>9</v>
      </c>
      <c r="I135" s="22" t="s">
        <v>723</v>
      </c>
      <c r="J135" s="21" t="s">
        <v>9</v>
      </c>
    </row>
    <row r="136" spans="1:10" s="23" customFormat="1" ht="21" customHeight="1" x14ac:dyDescent="0.35">
      <c r="A136" s="21">
        <v>108</v>
      </c>
      <c r="B136" s="61" t="s">
        <v>222</v>
      </c>
      <c r="C136" s="22" t="s">
        <v>683</v>
      </c>
      <c r="D136" s="21" t="s">
        <v>544</v>
      </c>
      <c r="E136" s="21">
        <f>146+82</f>
        <v>228</v>
      </c>
      <c r="F136" s="21" t="s">
        <v>388</v>
      </c>
      <c r="G136" s="21" t="s">
        <v>359</v>
      </c>
      <c r="H136" s="21" t="s">
        <v>9</v>
      </c>
      <c r="I136" s="22" t="s">
        <v>723</v>
      </c>
      <c r="J136" s="21" t="s">
        <v>9</v>
      </c>
    </row>
    <row r="137" spans="1:10" s="23" customFormat="1" ht="21" customHeight="1" x14ac:dyDescent="0.35">
      <c r="A137" s="21">
        <v>109</v>
      </c>
      <c r="B137" s="61" t="s">
        <v>224</v>
      </c>
      <c r="C137" s="22" t="s">
        <v>684</v>
      </c>
      <c r="D137" s="59" t="s">
        <v>516</v>
      </c>
      <c r="E137" s="59" t="s">
        <v>400</v>
      </c>
      <c r="F137" s="21" t="s">
        <v>441</v>
      </c>
      <c r="G137" s="21" t="s">
        <v>920</v>
      </c>
      <c r="H137" s="21" t="s">
        <v>9</v>
      </c>
      <c r="I137" s="22" t="s">
        <v>723</v>
      </c>
      <c r="J137" s="21" t="s">
        <v>9</v>
      </c>
    </row>
    <row r="138" spans="1:10" s="23" customFormat="1" ht="21" customHeight="1" x14ac:dyDescent="0.35">
      <c r="A138" s="21">
        <v>110</v>
      </c>
      <c r="B138" s="61" t="s">
        <v>226</v>
      </c>
      <c r="C138" s="22" t="s">
        <v>685</v>
      </c>
      <c r="D138" s="21" t="s">
        <v>545</v>
      </c>
      <c r="E138" s="21">
        <f>176+50</f>
        <v>226</v>
      </c>
      <c r="F138" s="21" t="s">
        <v>389</v>
      </c>
      <c r="G138" s="21" t="s">
        <v>328</v>
      </c>
      <c r="H138" s="21" t="s">
        <v>9</v>
      </c>
      <c r="I138" s="22" t="s">
        <v>723</v>
      </c>
      <c r="J138" s="21" t="s">
        <v>9</v>
      </c>
    </row>
    <row r="139" spans="1:10" s="23" customFormat="1" ht="21" customHeight="1" x14ac:dyDescent="0.35">
      <c r="A139" s="21">
        <v>111</v>
      </c>
      <c r="B139" s="61" t="s">
        <v>228</v>
      </c>
      <c r="C139" s="22" t="s">
        <v>686</v>
      </c>
      <c r="D139" s="21" t="s">
        <v>546</v>
      </c>
      <c r="E139" s="21">
        <f>93+360</f>
        <v>453</v>
      </c>
      <c r="F139" s="21" t="s">
        <v>390</v>
      </c>
      <c r="G139" s="21" t="s">
        <v>370</v>
      </c>
      <c r="H139" s="21" t="s">
        <v>9</v>
      </c>
      <c r="I139" s="22" t="s">
        <v>723</v>
      </c>
      <c r="J139" s="21" t="s">
        <v>9</v>
      </c>
    </row>
    <row r="140" spans="1:10" s="23" customFormat="1" ht="21" customHeight="1" x14ac:dyDescent="0.35">
      <c r="A140" s="21">
        <v>112</v>
      </c>
      <c r="B140" s="61" t="s">
        <v>230</v>
      </c>
      <c r="C140" s="22" t="s">
        <v>687</v>
      </c>
      <c r="D140" s="59" t="s">
        <v>547</v>
      </c>
      <c r="E140" s="59" t="s">
        <v>594</v>
      </c>
      <c r="F140" s="21" t="s">
        <v>391</v>
      </c>
      <c r="G140" s="21" t="s">
        <v>392</v>
      </c>
      <c r="H140" s="21" t="s">
        <v>9</v>
      </c>
      <c r="I140" s="22" t="s">
        <v>723</v>
      </c>
      <c r="J140" s="21" t="s">
        <v>9</v>
      </c>
    </row>
    <row r="141" spans="1:10" s="23" customFormat="1" ht="21" customHeight="1" x14ac:dyDescent="0.35">
      <c r="A141" s="21">
        <v>113</v>
      </c>
      <c r="B141" s="61" t="s">
        <v>231</v>
      </c>
      <c r="C141" s="22" t="s">
        <v>688</v>
      </c>
      <c r="D141" s="59" t="s">
        <v>468</v>
      </c>
      <c r="E141" s="59" t="s">
        <v>9</v>
      </c>
      <c r="F141" s="21" t="s">
        <v>441</v>
      </c>
      <c r="G141" s="21" t="s">
        <v>920</v>
      </c>
      <c r="H141" s="21" t="s">
        <v>9</v>
      </c>
      <c r="I141" s="22" t="s">
        <v>723</v>
      </c>
      <c r="J141" s="21" t="s">
        <v>9</v>
      </c>
    </row>
    <row r="142" spans="1:10" s="23" customFormat="1" ht="21" customHeight="1" x14ac:dyDescent="0.35">
      <c r="A142" s="21">
        <v>114</v>
      </c>
      <c r="B142" s="61" t="s">
        <v>233</v>
      </c>
      <c r="C142" s="22" t="s">
        <v>689</v>
      </c>
      <c r="D142" s="59" t="s">
        <v>548</v>
      </c>
      <c r="E142" s="59" t="s">
        <v>373</v>
      </c>
      <c r="F142" s="21" t="s">
        <v>444</v>
      </c>
      <c r="G142" s="21" t="s">
        <v>444</v>
      </c>
      <c r="H142" s="21" t="s">
        <v>9</v>
      </c>
      <c r="I142" s="22" t="s">
        <v>723</v>
      </c>
      <c r="J142" s="21" t="s">
        <v>9</v>
      </c>
    </row>
    <row r="143" spans="1:10" s="23" customFormat="1" ht="21" customHeight="1" x14ac:dyDescent="0.35">
      <c r="A143" s="21">
        <v>115</v>
      </c>
      <c r="B143" s="61" t="s">
        <v>235</v>
      </c>
      <c r="C143" s="22" t="s">
        <v>690</v>
      </c>
      <c r="D143" s="59" t="s">
        <v>537</v>
      </c>
      <c r="E143" s="59" t="s">
        <v>549</v>
      </c>
      <c r="F143" s="21" t="s">
        <v>441</v>
      </c>
      <c r="G143" s="21" t="s">
        <v>920</v>
      </c>
      <c r="H143" s="21" t="s">
        <v>9</v>
      </c>
      <c r="I143" s="22" t="s">
        <v>723</v>
      </c>
      <c r="J143" s="21" t="s">
        <v>9</v>
      </c>
    </row>
    <row r="144" spans="1:10" s="23" customFormat="1" ht="21" customHeight="1" x14ac:dyDescent="0.35">
      <c r="A144" s="21">
        <v>116</v>
      </c>
      <c r="B144" s="61" t="s">
        <v>237</v>
      </c>
      <c r="C144" s="22" t="s">
        <v>691</v>
      </c>
      <c r="D144" s="21" t="s">
        <v>550</v>
      </c>
      <c r="E144" s="21">
        <f>51+15</f>
        <v>66</v>
      </c>
      <c r="F144" s="21" t="s">
        <v>310</v>
      </c>
      <c r="G144" s="21" t="s">
        <v>443</v>
      </c>
      <c r="H144" s="21" t="s">
        <v>9</v>
      </c>
      <c r="I144" s="22" t="s">
        <v>723</v>
      </c>
      <c r="J144" s="21" t="s">
        <v>9</v>
      </c>
    </row>
    <row r="145" spans="1:26" s="23" customFormat="1" ht="21" customHeight="1" x14ac:dyDescent="0.35">
      <c r="A145" s="21">
        <v>117</v>
      </c>
      <c r="B145" s="61" t="s">
        <v>239</v>
      </c>
      <c r="C145" s="22" t="s">
        <v>692</v>
      </c>
      <c r="D145" s="21" t="s">
        <v>551</v>
      </c>
      <c r="E145" s="21">
        <v>47</v>
      </c>
      <c r="F145" s="21" t="s">
        <v>442</v>
      </c>
      <c r="G145" s="21" t="s">
        <v>442</v>
      </c>
      <c r="H145" s="21" t="s">
        <v>9</v>
      </c>
      <c r="I145" s="22" t="s">
        <v>723</v>
      </c>
      <c r="J145" s="21" t="s">
        <v>9</v>
      </c>
    </row>
    <row r="146" spans="1:26" s="23" customFormat="1" ht="21" customHeight="1" x14ac:dyDescent="0.35">
      <c r="A146" s="21">
        <v>118</v>
      </c>
      <c r="B146" s="61" t="s">
        <v>241</v>
      </c>
      <c r="C146" s="22" t="s">
        <v>693</v>
      </c>
      <c r="D146" s="21" t="s">
        <v>552</v>
      </c>
      <c r="E146" s="21">
        <f>140+28</f>
        <v>168</v>
      </c>
      <c r="F146" s="21" t="s">
        <v>441</v>
      </c>
      <c r="G146" s="21" t="s">
        <v>440</v>
      </c>
      <c r="H146" s="21" t="s">
        <v>9</v>
      </c>
      <c r="I146" s="22" t="s">
        <v>723</v>
      </c>
      <c r="J146" s="21" t="s">
        <v>9</v>
      </c>
    </row>
    <row r="147" spans="1:26" s="23" customFormat="1" ht="21" customHeight="1" x14ac:dyDescent="0.35">
      <c r="A147" s="21">
        <v>119</v>
      </c>
      <c r="B147" s="61" t="s">
        <v>243</v>
      </c>
      <c r="C147" s="22" t="s">
        <v>694</v>
      </c>
      <c r="D147" s="21" t="s">
        <v>553</v>
      </c>
      <c r="E147" s="21">
        <f>138+76</f>
        <v>214</v>
      </c>
      <c r="F147" s="21" t="s">
        <v>439</v>
      </c>
      <c r="G147" s="21" t="s">
        <v>438</v>
      </c>
      <c r="H147" s="21" t="s">
        <v>9</v>
      </c>
      <c r="I147" s="22" t="s">
        <v>723</v>
      </c>
      <c r="J147" s="21" t="s">
        <v>9</v>
      </c>
    </row>
    <row r="148" spans="1:26" s="23" customFormat="1" ht="21" customHeight="1" x14ac:dyDescent="0.35">
      <c r="A148" s="21">
        <v>120</v>
      </c>
      <c r="B148" s="61" t="s">
        <v>245</v>
      </c>
      <c r="C148" s="22" t="s">
        <v>695</v>
      </c>
      <c r="D148" s="59" t="s">
        <v>555</v>
      </c>
      <c r="E148" s="59" t="s">
        <v>554</v>
      </c>
      <c r="F148" s="21" t="s">
        <v>441</v>
      </c>
      <c r="G148" s="21" t="s">
        <v>920</v>
      </c>
      <c r="H148" s="21" t="s">
        <v>9</v>
      </c>
      <c r="I148" s="22" t="s">
        <v>723</v>
      </c>
      <c r="J148" s="21" t="s">
        <v>9</v>
      </c>
    </row>
    <row r="149" spans="1:26" s="23" customFormat="1" ht="21" customHeight="1" x14ac:dyDescent="0.35">
      <c r="A149" s="21">
        <v>121</v>
      </c>
      <c r="B149" s="61" t="s">
        <v>247</v>
      </c>
      <c r="C149" s="22" t="s">
        <v>696</v>
      </c>
      <c r="D149" s="59" t="s">
        <v>556</v>
      </c>
      <c r="E149" s="59" t="s">
        <v>400</v>
      </c>
      <c r="F149" s="21" t="s">
        <v>339</v>
      </c>
      <c r="G149" s="21" t="s">
        <v>344</v>
      </c>
      <c r="H149" s="21" t="s">
        <v>9</v>
      </c>
      <c r="I149" s="22" t="s">
        <v>723</v>
      </c>
      <c r="J149" s="21" t="s">
        <v>9</v>
      </c>
    </row>
    <row r="150" spans="1:26" s="23" customFormat="1" ht="21" customHeight="1" x14ac:dyDescent="0.35">
      <c r="A150" s="21">
        <v>122</v>
      </c>
      <c r="B150" s="61" t="s">
        <v>249</v>
      </c>
      <c r="C150" s="22" t="s">
        <v>697</v>
      </c>
      <c r="D150" s="59" t="s">
        <v>558</v>
      </c>
      <c r="E150" s="59" t="s">
        <v>557</v>
      </c>
      <c r="F150" s="21" t="s">
        <v>441</v>
      </c>
      <c r="G150" s="21" t="s">
        <v>920</v>
      </c>
      <c r="H150" s="21" t="s">
        <v>9</v>
      </c>
      <c r="I150" s="22" t="s">
        <v>723</v>
      </c>
      <c r="J150" s="21" t="s">
        <v>9</v>
      </c>
    </row>
    <row r="151" spans="1:26" s="23" customFormat="1" ht="21" customHeight="1" x14ac:dyDescent="0.35">
      <c r="A151" s="21">
        <v>123</v>
      </c>
      <c r="B151" s="61" t="s">
        <v>251</v>
      </c>
      <c r="C151" s="22" t="s">
        <v>698</v>
      </c>
      <c r="D151" s="21" t="s">
        <v>559</v>
      </c>
      <c r="E151" s="21">
        <f>19+20</f>
        <v>39</v>
      </c>
      <c r="F151" s="21" t="s">
        <v>388</v>
      </c>
      <c r="G151" s="21" t="s">
        <v>437</v>
      </c>
      <c r="H151" s="21" t="s">
        <v>9</v>
      </c>
      <c r="I151" s="22" t="s">
        <v>723</v>
      </c>
      <c r="J151" s="21" t="s">
        <v>9</v>
      </c>
    </row>
    <row r="152" spans="1:26" s="23" customFormat="1" ht="21" customHeight="1" x14ac:dyDescent="0.35">
      <c r="A152" s="21">
        <v>124</v>
      </c>
      <c r="B152" s="61" t="s">
        <v>253</v>
      </c>
      <c r="C152" s="22" t="s">
        <v>699</v>
      </c>
      <c r="D152" s="21" t="s">
        <v>560</v>
      </c>
      <c r="E152" s="21">
        <f>23+44</f>
        <v>67</v>
      </c>
      <c r="F152" s="21" t="s">
        <v>436</v>
      </c>
      <c r="G152" s="21" t="s">
        <v>435</v>
      </c>
      <c r="H152" s="21" t="s">
        <v>9</v>
      </c>
      <c r="I152" s="22" t="s">
        <v>723</v>
      </c>
      <c r="J152" s="21" t="s">
        <v>9</v>
      </c>
    </row>
    <row r="153" spans="1:26" s="23" customFormat="1" ht="21" customHeight="1" x14ac:dyDescent="0.35">
      <c r="A153" s="21">
        <v>125</v>
      </c>
      <c r="B153" s="61" t="s">
        <v>255</v>
      </c>
      <c r="C153" s="22" t="s">
        <v>700</v>
      </c>
      <c r="D153" s="59" t="s">
        <v>516</v>
      </c>
      <c r="E153" s="59" t="s">
        <v>400</v>
      </c>
      <c r="F153" s="21" t="s">
        <v>441</v>
      </c>
      <c r="G153" s="21" t="s">
        <v>920</v>
      </c>
      <c r="H153" s="21" t="s">
        <v>9</v>
      </c>
      <c r="I153" s="22" t="s">
        <v>723</v>
      </c>
      <c r="J153" s="21" t="s">
        <v>9</v>
      </c>
    </row>
    <row r="154" spans="1:26" s="23" customFormat="1" ht="21" customHeight="1" x14ac:dyDescent="0.35">
      <c r="A154" s="21">
        <v>126</v>
      </c>
      <c r="B154" s="61" t="s">
        <v>257</v>
      </c>
      <c r="C154" s="22" t="s">
        <v>701</v>
      </c>
      <c r="D154" s="21" t="s">
        <v>561</v>
      </c>
      <c r="E154" s="21">
        <f>94+77</f>
        <v>171</v>
      </c>
      <c r="F154" s="21" t="s">
        <v>432</v>
      </c>
      <c r="G154" s="21" t="s">
        <v>306</v>
      </c>
      <c r="H154" s="21" t="s">
        <v>9</v>
      </c>
      <c r="I154" s="22" t="s">
        <v>723</v>
      </c>
      <c r="J154" s="21" t="s">
        <v>9</v>
      </c>
    </row>
    <row r="155" spans="1:26" s="23" customFormat="1" ht="21" customHeight="1" x14ac:dyDescent="0.35">
      <c r="A155" s="21">
        <v>127</v>
      </c>
      <c r="B155" s="61" t="s">
        <v>259</v>
      </c>
      <c r="C155" s="22" t="s">
        <v>702</v>
      </c>
      <c r="D155" s="21" t="s">
        <v>562</v>
      </c>
      <c r="E155" s="21">
        <f>74+14</f>
        <v>88</v>
      </c>
      <c r="F155" s="21" t="s">
        <v>434</v>
      </c>
      <c r="G155" s="21" t="s">
        <v>433</v>
      </c>
      <c r="H155" s="21" t="s">
        <v>9</v>
      </c>
      <c r="I155" s="22" t="s">
        <v>723</v>
      </c>
      <c r="J155" s="21" t="s">
        <v>9</v>
      </c>
    </row>
    <row r="156" spans="1:26" s="23" customFormat="1" ht="21" customHeight="1" x14ac:dyDescent="0.35">
      <c r="A156" s="21">
        <v>128</v>
      </c>
      <c r="B156" s="61" t="s">
        <v>261</v>
      </c>
      <c r="C156" s="22" t="s">
        <v>703</v>
      </c>
      <c r="D156" s="21" t="s">
        <v>563</v>
      </c>
      <c r="E156" s="21">
        <f>97+133</f>
        <v>230</v>
      </c>
      <c r="F156" s="21" t="s">
        <v>356</v>
      </c>
      <c r="G156" s="21" t="s">
        <v>361</v>
      </c>
      <c r="H156" s="21" t="s">
        <v>9</v>
      </c>
      <c r="I156" s="22" t="s">
        <v>723</v>
      </c>
      <c r="J156" s="21" t="s">
        <v>9</v>
      </c>
    </row>
    <row r="157" spans="1:26" s="23" customFormat="1" ht="21" customHeight="1" x14ac:dyDescent="0.35">
      <c r="A157" s="21">
        <v>129</v>
      </c>
      <c r="B157" s="61" t="s">
        <v>263</v>
      </c>
      <c r="C157" s="22" t="s">
        <v>704</v>
      </c>
      <c r="D157" s="21" t="s">
        <v>564</v>
      </c>
      <c r="E157" s="21">
        <f>113+85</f>
        <v>198</v>
      </c>
      <c r="F157" s="21" t="s">
        <v>356</v>
      </c>
      <c r="G157" s="21" t="s">
        <v>431</v>
      </c>
      <c r="H157" s="21" t="s">
        <v>9</v>
      </c>
      <c r="I157" s="22" t="s">
        <v>723</v>
      </c>
      <c r="J157" s="21" t="s">
        <v>9</v>
      </c>
    </row>
    <row r="158" spans="1:26" s="37" customFormat="1" ht="23.25" customHeight="1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5"/>
      <c r="Y158" s="36"/>
      <c r="Z158" s="34"/>
    </row>
    <row r="159" spans="1:26" s="37" customFormat="1" ht="23.25" customHeight="1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5"/>
      <c r="Y159" s="36"/>
      <c r="Z159" s="34"/>
    </row>
    <row r="160" spans="1:26" s="37" customFormat="1" ht="23.25" customHeight="1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5"/>
      <c r="Y160" s="36"/>
      <c r="Z160" s="34"/>
    </row>
    <row r="161" spans="1:26" s="37" customFormat="1" ht="21" customHeight="1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5"/>
      <c r="Y161" s="36"/>
      <c r="Z161" s="34"/>
    </row>
    <row r="162" spans="1:26" s="54" customFormat="1" ht="18" customHeight="1" x14ac:dyDescent="0.25">
      <c r="A162" s="38"/>
      <c r="B162" s="38"/>
      <c r="C162" s="53" t="s">
        <v>923</v>
      </c>
      <c r="D162" s="38"/>
      <c r="G162" s="53"/>
      <c r="H162" s="53" t="s">
        <v>924</v>
      </c>
      <c r="I162" s="53"/>
      <c r="J162" s="55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Y162" s="56"/>
      <c r="Z162" s="38"/>
    </row>
    <row r="163" spans="1:26" s="38" customFormat="1" ht="20.25" customHeight="1" x14ac:dyDescent="0.55000000000000004">
      <c r="B163" s="39"/>
      <c r="C163" s="53" t="s">
        <v>921</v>
      </c>
      <c r="G163" s="53"/>
      <c r="H163" s="53" t="s">
        <v>921</v>
      </c>
      <c r="I163" s="53"/>
      <c r="J163" s="40"/>
      <c r="M163" s="39"/>
    </row>
    <row r="164" spans="1:26" s="38" customFormat="1" ht="16.5" customHeight="1" x14ac:dyDescent="0.55000000000000004">
      <c r="C164" s="53" t="s">
        <v>922</v>
      </c>
      <c r="G164" s="53"/>
      <c r="H164" s="53" t="s">
        <v>922</v>
      </c>
      <c r="I164" s="53"/>
      <c r="J164" s="40"/>
      <c r="L164" s="39"/>
      <c r="N164" s="39"/>
      <c r="S164" s="39"/>
    </row>
    <row r="165" spans="1:26" s="52" customFormat="1" ht="121.5" customHeight="1" x14ac:dyDescent="0.25">
      <c r="A165" s="57" t="s">
        <v>393</v>
      </c>
      <c r="B165" s="57" t="s">
        <v>394</v>
      </c>
      <c r="C165" s="57" t="s">
        <v>395</v>
      </c>
      <c r="D165" s="58" t="s">
        <v>396</v>
      </c>
      <c r="E165" s="51" t="s">
        <v>603</v>
      </c>
      <c r="F165" s="51" t="s">
        <v>913</v>
      </c>
      <c r="G165" s="51" t="s">
        <v>914</v>
      </c>
      <c r="H165" s="51" t="s">
        <v>397</v>
      </c>
      <c r="I165" s="51" t="s">
        <v>398</v>
      </c>
      <c r="J165" s="50" t="s">
        <v>399</v>
      </c>
    </row>
    <row r="166" spans="1:26" s="23" customFormat="1" ht="21" customHeight="1" x14ac:dyDescent="0.35">
      <c r="A166" s="21">
        <v>130</v>
      </c>
      <c r="B166" s="61" t="s">
        <v>265</v>
      </c>
      <c r="C166" s="22" t="s">
        <v>705</v>
      </c>
      <c r="D166" s="59" t="s">
        <v>565</v>
      </c>
      <c r="E166" s="59" t="s">
        <v>580</v>
      </c>
      <c r="F166" s="21" t="s">
        <v>334</v>
      </c>
      <c r="G166" s="21" t="s">
        <v>430</v>
      </c>
      <c r="H166" s="21" t="s">
        <v>9</v>
      </c>
      <c r="I166" s="22" t="s">
        <v>723</v>
      </c>
      <c r="J166" s="21" t="s">
        <v>9</v>
      </c>
    </row>
    <row r="167" spans="1:26" s="23" customFormat="1" ht="21" customHeight="1" x14ac:dyDescent="0.35">
      <c r="A167" s="21">
        <v>131</v>
      </c>
      <c r="B167" s="61" t="s">
        <v>267</v>
      </c>
      <c r="C167" s="22" t="s">
        <v>706</v>
      </c>
      <c r="D167" s="21" t="s">
        <v>566</v>
      </c>
      <c r="E167" s="21">
        <f>107+58</f>
        <v>165</v>
      </c>
      <c r="F167" s="21" t="s">
        <v>308</v>
      </c>
      <c r="G167" s="21" t="s">
        <v>316</v>
      </c>
      <c r="H167" s="21" t="s">
        <v>9</v>
      </c>
      <c r="I167" s="22" t="s">
        <v>723</v>
      </c>
      <c r="J167" s="21" t="s">
        <v>9</v>
      </c>
    </row>
    <row r="168" spans="1:26" s="23" customFormat="1" ht="21" customHeight="1" x14ac:dyDescent="0.35">
      <c r="A168" s="21">
        <v>132</v>
      </c>
      <c r="B168" s="61" t="s">
        <v>269</v>
      </c>
      <c r="C168" s="22" t="s">
        <v>707</v>
      </c>
      <c r="D168" s="59" t="s">
        <v>568</v>
      </c>
      <c r="E168" s="59" t="s">
        <v>567</v>
      </c>
      <c r="F168" s="21" t="s">
        <v>441</v>
      </c>
      <c r="G168" s="21" t="s">
        <v>920</v>
      </c>
      <c r="H168" s="21" t="s">
        <v>9</v>
      </c>
      <c r="I168" s="22" t="s">
        <v>723</v>
      </c>
      <c r="J168" s="21" t="s">
        <v>9</v>
      </c>
    </row>
    <row r="169" spans="1:26" s="23" customFormat="1" ht="21" customHeight="1" x14ac:dyDescent="0.35">
      <c r="A169" s="21">
        <v>133</v>
      </c>
      <c r="B169" s="61" t="s">
        <v>271</v>
      </c>
      <c r="C169" s="22" t="s">
        <v>708</v>
      </c>
      <c r="D169" s="21" t="s">
        <v>569</v>
      </c>
      <c r="E169" s="21">
        <f>82+25</f>
        <v>107</v>
      </c>
      <c r="F169" s="21" t="s">
        <v>310</v>
      </c>
      <c r="G169" s="21" t="s">
        <v>392</v>
      </c>
      <c r="H169" s="21" t="s">
        <v>9</v>
      </c>
      <c r="I169" s="22" t="s">
        <v>723</v>
      </c>
      <c r="J169" s="21" t="s">
        <v>9</v>
      </c>
    </row>
    <row r="170" spans="1:26" s="23" customFormat="1" ht="21" customHeight="1" x14ac:dyDescent="0.35">
      <c r="A170" s="21">
        <v>134</v>
      </c>
      <c r="B170" s="61" t="s">
        <v>273</v>
      </c>
      <c r="C170" s="22" t="s">
        <v>709</v>
      </c>
      <c r="D170" s="59" t="s">
        <v>571</v>
      </c>
      <c r="E170" s="59" t="s">
        <v>570</v>
      </c>
      <c r="F170" s="21" t="s">
        <v>441</v>
      </c>
      <c r="G170" s="21" t="s">
        <v>920</v>
      </c>
      <c r="H170" s="21" t="s">
        <v>9</v>
      </c>
      <c r="I170" s="22" t="s">
        <v>723</v>
      </c>
      <c r="J170" s="21" t="s">
        <v>9</v>
      </c>
    </row>
    <row r="171" spans="1:26" s="23" customFormat="1" ht="21" customHeight="1" x14ac:dyDescent="0.35">
      <c r="A171" s="21">
        <v>135</v>
      </c>
      <c r="B171" s="61" t="s">
        <v>275</v>
      </c>
      <c r="C171" s="22" t="s">
        <v>710</v>
      </c>
      <c r="D171" s="21" t="s">
        <v>572</v>
      </c>
      <c r="E171" s="21">
        <v>80</v>
      </c>
      <c r="F171" s="21" t="s">
        <v>356</v>
      </c>
      <c r="G171" s="21" t="s">
        <v>311</v>
      </c>
      <c r="H171" s="21" t="s">
        <v>9</v>
      </c>
      <c r="I171" s="22" t="s">
        <v>723</v>
      </c>
      <c r="J171" s="21" t="s">
        <v>9</v>
      </c>
    </row>
    <row r="172" spans="1:26" s="23" customFormat="1" ht="21" customHeight="1" x14ac:dyDescent="0.35">
      <c r="A172" s="21">
        <v>136</v>
      </c>
      <c r="B172" s="61" t="s">
        <v>277</v>
      </c>
      <c r="C172" s="22" t="s">
        <v>711</v>
      </c>
      <c r="D172" s="59" t="s">
        <v>528</v>
      </c>
      <c r="E172" s="59" t="s">
        <v>573</v>
      </c>
      <c r="F172" s="21" t="s">
        <v>441</v>
      </c>
      <c r="G172" s="21" t="s">
        <v>920</v>
      </c>
      <c r="H172" s="21" t="s">
        <v>9</v>
      </c>
      <c r="I172" s="22" t="s">
        <v>723</v>
      </c>
      <c r="J172" s="21" t="s">
        <v>9</v>
      </c>
    </row>
    <row r="173" spans="1:26" s="23" customFormat="1" ht="21" customHeight="1" x14ac:dyDescent="0.35">
      <c r="A173" s="21">
        <v>137</v>
      </c>
      <c r="B173" s="61" t="s">
        <v>279</v>
      </c>
      <c r="C173" s="22" t="s">
        <v>712</v>
      </c>
      <c r="D173" s="21" t="s">
        <v>574</v>
      </c>
      <c r="E173" s="21">
        <f>94+8</f>
        <v>102</v>
      </c>
      <c r="F173" s="21" t="s">
        <v>341</v>
      </c>
      <c r="G173" s="21" t="s">
        <v>445</v>
      </c>
      <c r="H173" s="21" t="s">
        <v>9</v>
      </c>
      <c r="I173" s="22" t="s">
        <v>723</v>
      </c>
      <c r="J173" s="21" t="s">
        <v>9</v>
      </c>
    </row>
    <row r="174" spans="1:26" s="23" customFormat="1" ht="21" customHeight="1" x14ac:dyDescent="0.35">
      <c r="A174" s="21">
        <v>138</v>
      </c>
      <c r="B174" s="61" t="s">
        <v>281</v>
      </c>
      <c r="C174" s="22" t="s">
        <v>713</v>
      </c>
      <c r="D174" s="59" t="s">
        <v>484</v>
      </c>
      <c r="E174" s="59" t="s">
        <v>575</v>
      </c>
      <c r="F174" s="21" t="s">
        <v>441</v>
      </c>
      <c r="G174" s="21" t="s">
        <v>920</v>
      </c>
      <c r="H174" s="21" t="s">
        <v>9</v>
      </c>
      <c r="I174" s="22" t="s">
        <v>723</v>
      </c>
      <c r="J174" s="21" t="s">
        <v>9</v>
      </c>
    </row>
    <row r="175" spans="1:26" s="23" customFormat="1" ht="21" customHeight="1" x14ac:dyDescent="0.35">
      <c r="A175" s="21">
        <v>139</v>
      </c>
      <c r="B175" s="61" t="s">
        <v>283</v>
      </c>
      <c r="C175" s="22" t="s">
        <v>714</v>
      </c>
      <c r="D175" s="59" t="s">
        <v>577</v>
      </c>
      <c r="E175" s="59" t="s">
        <v>576</v>
      </c>
      <c r="F175" s="21" t="s">
        <v>441</v>
      </c>
      <c r="G175" s="21" t="s">
        <v>920</v>
      </c>
      <c r="H175" s="21" t="s">
        <v>9</v>
      </c>
      <c r="I175" s="22" t="s">
        <v>723</v>
      </c>
      <c r="J175" s="21" t="s">
        <v>9</v>
      </c>
    </row>
    <row r="176" spans="1:26" s="23" customFormat="1" ht="21" customHeight="1" x14ac:dyDescent="0.35">
      <c r="A176" s="21">
        <v>140</v>
      </c>
      <c r="B176" s="61" t="s">
        <v>285</v>
      </c>
      <c r="C176" s="22" t="s">
        <v>715</v>
      </c>
      <c r="D176" s="59" t="s">
        <v>504</v>
      </c>
      <c r="E176" s="59" t="s">
        <v>403</v>
      </c>
      <c r="F176" s="21" t="s">
        <v>441</v>
      </c>
      <c r="G176" s="21" t="s">
        <v>920</v>
      </c>
      <c r="H176" s="21" t="s">
        <v>9</v>
      </c>
      <c r="I176" s="22" t="s">
        <v>723</v>
      </c>
      <c r="J176" s="21" t="s">
        <v>9</v>
      </c>
    </row>
    <row r="177" spans="1:26" s="23" customFormat="1" ht="21" customHeight="1" x14ac:dyDescent="0.35">
      <c r="A177" s="21">
        <v>141</v>
      </c>
      <c r="B177" s="61" t="s">
        <v>287</v>
      </c>
      <c r="C177" s="22" t="s">
        <v>716</v>
      </c>
      <c r="D177" s="21" t="s">
        <v>578</v>
      </c>
      <c r="E177" s="21">
        <f>161+220</f>
        <v>381</v>
      </c>
      <c r="F177" s="21" t="s">
        <v>318</v>
      </c>
      <c r="G177" s="21" t="s">
        <v>337</v>
      </c>
      <c r="H177" s="21" t="s">
        <v>9</v>
      </c>
      <c r="I177" s="22" t="s">
        <v>723</v>
      </c>
      <c r="J177" s="21" t="s">
        <v>9</v>
      </c>
    </row>
    <row r="178" spans="1:26" s="23" customFormat="1" ht="21" customHeight="1" x14ac:dyDescent="0.35">
      <c r="A178" s="21">
        <v>142</v>
      </c>
      <c r="B178" s="61" t="s">
        <v>289</v>
      </c>
      <c r="C178" s="22" t="s">
        <v>717</v>
      </c>
      <c r="D178" s="21" t="s">
        <v>579</v>
      </c>
      <c r="E178" s="59" t="s">
        <v>601</v>
      </c>
      <c r="F178" s="21" t="s">
        <v>441</v>
      </c>
      <c r="G178" s="21" t="s">
        <v>920</v>
      </c>
      <c r="H178" s="21" t="s">
        <v>9</v>
      </c>
      <c r="I178" s="22" t="s">
        <v>723</v>
      </c>
      <c r="J178" s="21" t="s">
        <v>9</v>
      </c>
    </row>
    <row r="179" spans="1:26" s="23" customFormat="1" ht="21" customHeight="1" x14ac:dyDescent="0.35">
      <c r="A179" s="21">
        <v>143</v>
      </c>
      <c r="B179" s="61" t="s">
        <v>291</v>
      </c>
      <c r="C179" s="22" t="s">
        <v>718</v>
      </c>
      <c r="D179" s="21" t="s">
        <v>533</v>
      </c>
      <c r="E179" s="59" t="s">
        <v>602</v>
      </c>
      <c r="F179" s="21" t="s">
        <v>441</v>
      </c>
      <c r="G179" s="21" t="s">
        <v>920</v>
      </c>
      <c r="H179" s="21" t="s">
        <v>9</v>
      </c>
      <c r="I179" s="22" t="s">
        <v>723</v>
      </c>
      <c r="J179" s="21" t="s">
        <v>9</v>
      </c>
    </row>
    <row r="180" spans="1:26" s="23" customFormat="1" ht="21" customHeight="1" x14ac:dyDescent="0.35">
      <c r="A180" s="21">
        <v>144</v>
      </c>
      <c r="B180" s="61" t="s">
        <v>293</v>
      </c>
      <c r="C180" s="22" t="s">
        <v>719</v>
      </c>
      <c r="D180" s="59" t="s">
        <v>486</v>
      </c>
      <c r="E180" s="59" t="s">
        <v>373</v>
      </c>
      <c r="F180" s="21" t="s">
        <v>441</v>
      </c>
      <c r="G180" s="21" t="s">
        <v>920</v>
      </c>
      <c r="H180" s="21" t="s">
        <v>9</v>
      </c>
      <c r="I180" s="22" t="s">
        <v>723</v>
      </c>
      <c r="J180" s="21" t="s">
        <v>9</v>
      </c>
    </row>
    <row r="181" spans="1:26" s="23" customFormat="1" ht="21" customHeight="1" x14ac:dyDescent="0.35">
      <c r="A181" s="21">
        <v>145</v>
      </c>
      <c r="B181" s="61" t="s">
        <v>295</v>
      </c>
      <c r="C181" s="22" t="s">
        <v>720</v>
      </c>
      <c r="D181" s="59" t="s">
        <v>486</v>
      </c>
      <c r="E181" s="59" t="s">
        <v>373</v>
      </c>
      <c r="F181" s="21" t="s">
        <v>441</v>
      </c>
      <c r="G181" s="21" t="s">
        <v>920</v>
      </c>
      <c r="H181" s="21" t="s">
        <v>9</v>
      </c>
      <c r="I181" s="22" t="s">
        <v>723</v>
      </c>
      <c r="J181" s="21" t="s">
        <v>9</v>
      </c>
    </row>
    <row r="182" spans="1:26" s="23" customFormat="1" ht="21" customHeight="1" x14ac:dyDescent="0.35">
      <c r="A182" s="21">
        <v>146</v>
      </c>
      <c r="B182" s="61" t="s">
        <v>297</v>
      </c>
      <c r="C182" s="22" t="s">
        <v>721</v>
      </c>
      <c r="D182" s="59" t="s">
        <v>470</v>
      </c>
      <c r="E182" s="59" t="s">
        <v>349</v>
      </c>
      <c r="F182" s="21" t="s">
        <v>441</v>
      </c>
      <c r="G182" s="21" t="s">
        <v>920</v>
      </c>
      <c r="H182" s="21" t="s">
        <v>9</v>
      </c>
      <c r="I182" s="22" t="s">
        <v>723</v>
      </c>
      <c r="J182" s="21" t="s">
        <v>9</v>
      </c>
    </row>
    <row r="183" spans="1:26" s="37" customFormat="1" ht="23.25" customHeight="1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5"/>
      <c r="Y183" s="36"/>
      <c r="Z183" s="34"/>
    </row>
    <row r="184" spans="1:26" s="37" customFormat="1" ht="23.25" customHeight="1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5"/>
      <c r="Y184" s="36"/>
      <c r="Z184" s="34"/>
    </row>
    <row r="185" spans="1:26" s="37" customFormat="1" ht="23.25" customHeight="1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5"/>
      <c r="Y185" s="36"/>
      <c r="Z185" s="34"/>
    </row>
    <row r="186" spans="1:26" s="37" customFormat="1" ht="21" customHeight="1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5"/>
      <c r="Y186" s="36"/>
      <c r="Z186" s="34"/>
    </row>
    <row r="187" spans="1:26" s="54" customFormat="1" ht="18" customHeight="1" x14ac:dyDescent="0.25">
      <c r="A187" s="38"/>
      <c r="B187" s="38"/>
      <c r="C187" s="53" t="s">
        <v>923</v>
      </c>
      <c r="D187" s="38"/>
      <c r="G187" s="53"/>
      <c r="H187" s="53" t="s">
        <v>924</v>
      </c>
      <c r="I187" s="53"/>
      <c r="J187" s="55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Y187" s="56"/>
      <c r="Z187" s="38"/>
    </row>
    <row r="188" spans="1:26" s="38" customFormat="1" ht="20.25" customHeight="1" x14ac:dyDescent="0.55000000000000004">
      <c r="B188" s="39"/>
      <c r="C188" s="53" t="s">
        <v>921</v>
      </c>
      <c r="G188" s="53"/>
      <c r="H188" s="53" t="s">
        <v>921</v>
      </c>
      <c r="I188" s="53"/>
      <c r="J188" s="40"/>
      <c r="M188" s="39"/>
    </row>
    <row r="189" spans="1:26" s="38" customFormat="1" ht="16.5" customHeight="1" x14ac:dyDescent="0.55000000000000004">
      <c r="C189" s="53" t="s">
        <v>922</v>
      </c>
      <c r="G189" s="53"/>
      <c r="H189" s="53" t="s">
        <v>922</v>
      </c>
      <c r="I189" s="53"/>
      <c r="J189" s="40"/>
      <c r="L189" s="39"/>
      <c r="N189" s="39"/>
      <c r="S189" s="39"/>
    </row>
    <row r="190" spans="1:26" s="65" customFormat="1" ht="23.25" customHeight="1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3"/>
      <c r="Y190" s="64"/>
      <c r="Z190" s="62"/>
    </row>
    <row r="191" spans="1:26" s="65" customFormat="1" ht="23.25" customHeight="1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3"/>
      <c r="Y191" s="64"/>
      <c r="Z191" s="62"/>
    </row>
    <row r="192" spans="1:26" s="65" customFormat="1" ht="21" customHeight="1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3"/>
      <c r="Y192" s="64"/>
      <c r="Z192" s="62"/>
    </row>
  </sheetData>
  <mergeCells count="1">
    <mergeCell ref="A1:J1"/>
  </mergeCells>
  <printOptions horizontalCentered="1"/>
  <pageMargins left="0" right="0" top="0" bottom="0" header="0.196850393700787" footer="0.196850393700787"/>
  <pageSetup paperSize="9" scale="60" orientation="landscape" r:id="rId1"/>
  <rowBreaks count="5" manualBreakCount="5">
    <brk id="41" max="9" man="1"/>
    <brk id="82" max="9" man="1"/>
    <brk id="123" max="9" man="1"/>
    <brk id="164" max="9" man="1"/>
    <brk id="19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"/>
  <sheetViews>
    <sheetView view="pageBreakPreview" zoomScale="70" zoomScaleNormal="70" zoomScaleSheetLayoutView="70" workbookViewId="0">
      <pane ySplit="2" topLeftCell="A3" activePane="bottomLeft" state="frozen"/>
      <selection pane="bottomLeft" activeCell="C195" sqref="C195"/>
    </sheetView>
  </sheetViews>
  <sheetFormatPr defaultColWidth="9.140625" defaultRowHeight="15" x14ac:dyDescent="0.25"/>
  <cols>
    <col min="1" max="1" width="16.28515625" style="2" bestFit="1" customWidth="1"/>
    <col min="2" max="2" width="18" style="3" bestFit="1" customWidth="1"/>
    <col min="3" max="3" width="102" style="2" bestFit="1" customWidth="1"/>
    <col min="4" max="4" width="28.28515625" style="1" customWidth="1"/>
    <col min="5" max="5" width="24.140625" style="1" customWidth="1"/>
    <col min="6" max="6" width="29.28515625" style="1" customWidth="1"/>
    <col min="7" max="7" width="27.7109375" style="1" customWidth="1"/>
    <col min="8" max="8" width="29" style="1" customWidth="1"/>
    <col min="9" max="9" width="26.140625" style="1" customWidth="1"/>
    <col min="10" max="10" width="23.5703125" style="1" customWidth="1"/>
    <col min="11" max="16384" width="9.140625" style="1"/>
  </cols>
  <sheetData>
    <row r="1" spans="1:10" ht="38.25" customHeight="1" thickBot="1" x14ac:dyDescent="0.3">
      <c r="A1" s="97" t="s">
        <v>301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s="5" customFormat="1" ht="165" x14ac:dyDescent="0.5">
      <c r="A2" s="9" t="s">
        <v>0</v>
      </c>
      <c r="B2" s="10" t="s">
        <v>1</v>
      </c>
      <c r="C2" s="9" t="s">
        <v>2</v>
      </c>
      <c r="D2" s="11" t="s">
        <v>3</v>
      </c>
      <c r="E2" s="11" t="s">
        <v>447</v>
      </c>
      <c r="F2" s="11" t="s">
        <v>825</v>
      </c>
      <c r="G2" s="11" t="s">
        <v>826</v>
      </c>
      <c r="H2" s="11" t="s">
        <v>4</v>
      </c>
      <c r="I2" s="11" t="s">
        <v>5</v>
      </c>
      <c r="J2" s="11" t="s">
        <v>6</v>
      </c>
    </row>
    <row r="3" spans="1:10" s="7" customFormat="1" ht="54" x14ac:dyDescent="0.25">
      <c r="A3" s="6">
        <v>1</v>
      </c>
      <c r="B3" s="6" t="s">
        <v>7</v>
      </c>
      <c r="C3" s="6" t="s">
        <v>8</v>
      </c>
      <c r="D3" s="6" t="s">
        <v>448</v>
      </c>
      <c r="E3" s="6">
        <f>124+116</f>
        <v>240</v>
      </c>
      <c r="F3" s="6" t="s">
        <v>304</v>
      </c>
      <c r="G3" s="6" t="s">
        <v>319</v>
      </c>
      <c r="H3" s="6" t="s">
        <v>9</v>
      </c>
      <c r="I3" s="6" t="s">
        <v>299</v>
      </c>
      <c r="J3" s="6" t="s">
        <v>9</v>
      </c>
    </row>
    <row r="4" spans="1:10" s="7" customFormat="1" ht="54" x14ac:dyDescent="0.25">
      <c r="A4" s="6">
        <v>2</v>
      </c>
      <c r="B4" s="6" t="s">
        <v>10</v>
      </c>
      <c r="C4" s="6" t="s">
        <v>11</v>
      </c>
      <c r="D4" s="6" t="s">
        <v>449</v>
      </c>
      <c r="E4" s="6">
        <f>45+127</f>
        <v>172</v>
      </c>
      <c r="F4" s="6" t="s">
        <v>326</v>
      </c>
      <c r="G4" s="6" t="s">
        <v>319</v>
      </c>
      <c r="H4" s="6" t="s">
        <v>9</v>
      </c>
      <c r="I4" s="6" t="s">
        <v>299</v>
      </c>
      <c r="J4" s="6" t="s">
        <v>9</v>
      </c>
    </row>
    <row r="5" spans="1:10" s="7" customFormat="1" ht="54" x14ac:dyDescent="0.25">
      <c r="A5" s="6">
        <v>3</v>
      </c>
      <c r="B5" s="6" t="s">
        <v>12</v>
      </c>
      <c r="C5" s="6" t="s">
        <v>13</v>
      </c>
      <c r="D5" s="6" t="s">
        <v>450</v>
      </c>
      <c r="E5" s="6">
        <f>202+241</f>
        <v>443</v>
      </c>
      <c r="F5" s="6" t="s">
        <v>304</v>
      </c>
      <c r="G5" s="6" t="s">
        <v>316</v>
      </c>
      <c r="H5" s="6" t="s">
        <v>9</v>
      </c>
      <c r="I5" s="6" t="s">
        <v>299</v>
      </c>
      <c r="J5" s="6" t="s">
        <v>9</v>
      </c>
    </row>
    <row r="6" spans="1:10" s="7" customFormat="1" ht="54" x14ac:dyDescent="0.25">
      <c r="A6" s="6">
        <v>4</v>
      </c>
      <c r="B6" s="6" t="s">
        <v>14</v>
      </c>
      <c r="C6" s="6" t="s">
        <v>15</v>
      </c>
      <c r="D6" s="6" t="s">
        <v>451</v>
      </c>
      <c r="E6" s="6" t="s">
        <v>580</v>
      </c>
      <c r="F6" s="6" t="s">
        <v>324</v>
      </c>
      <c r="G6" s="6" t="s">
        <v>325</v>
      </c>
      <c r="H6" s="6" t="s">
        <v>9</v>
      </c>
      <c r="I6" s="6" t="s">
        <v>299</v>
      </c>
      <c r="J6" s="6" t="s">
        <v>9</v>
      </c>
    </row>
    <row r="7" spans="1:10" s="7" customFormat="1" ht="54" x14ac:dyDescent="0.25">
      <c r="A7" s="6">
        <v>5</v>
      </c>
      <c r="B7" s="6" t="s">
        <v>16</v>
      </c>
      <c r="C7" s="6" t="s">
        <v>17</v>
      </c>
      <c r="D7" s="6" t="s">
        <v>452</v>
      </c>
      <c r="E7" s="6">
        <f>135+165</f>
        <v>300</v>
      </c>
      <c r="F7" s="6" t="s">
        <v>305</v>
      </c>
      <c r="G7" s="6" t="s">
        <v>320</v>
      </c>
      <c r="H7" s="6" t="s">
        <v>9</v>
      </c>
      <c r="I7" s="6" t="s">
        <v>299</v>
      </c>
      <c r="J7" s="6" t="s">
        <v>9</v>
      </c>
    </row>
    <row r="8" spans="1:10" s="7" customFormat="1" ht="54" x14ac:dyDescent="0.25">
      <c r="A8" s="6">
        <v>6</v>
      </c>
      <c r="B8" s="6" t="s">
        <v>18</v>
      </c>
      <c r="C8" s="6" t="s">
        <v>19</v>
      </c>
      <c r="D8" s="6" t="s">
        <v>453</v>
      </c>
      <c r="E8" s="6">
        <f>102+84</f>
        <v>186</v>
      </c>
      <c r="F8" s="6" t="s">
        <v>318</v>
      </c>
      <c r="G8" s="6" t="s">
        <v>319</v>
      </c>
      <c r="H8" s="6" t="s">
        <v>9</v>
      </c>
      <c r="I8" s="6" t="s">
        <v>299</v>
      </c>
      <c r="J8" s="6" t="s">
        <v>9</v>
      </c>
    </row>
    <row r="9" spans="1:10" s="7" customFormat="1" ht="54" x14ac:dyDescent="0.25">
      <c r="A9" s="6">
        <v>7</v>
      </c>
      <c r="B9" s="6" t="s">
        <v>20</v>
      </c>
      <c r="C9" s="6" t="s">
        <v>21</v>
      </c>
      <c r="D9" s="6" t="s">
        <v>454</v>
      </c>
      <c r="E9" s="6">
        <f>50+11</f>
        <v>61</v>
      </c>
      <c r="F9" s="6" t="s">
        <v>317</v>
      </c>
      <c r="G9" s="6" t="s">
        <v>323</v>
      </c>
      <c r="H9" s="6" t="s">
        <v>9</v>
      </c>
      <c r="I9" s="6" t="s">
        <v>299</v>
      </c>
      <c r="J9" s="6" t="s">
        <v>9</v>
      </c>
    </row>
    <row r="10" spans="1:10" s="7" customFormat="1" ht="54" x14ac:dyDescent="0.25">
      <c r="A10" s="6">
        <v>8</v>
      </c>
      <c r="B10" s="6" t="s">
        <v>22</v>
      </c>
      <c r="C10" s="6" t="s">
        <v>23</v>
      </c>
      <c r="D10" s="6" t="s">
        <v>455</v>
      </c>
      <c r="E10" s="6">
        <f>27+21</f>
        <v>48</v>
      </c>
      <c r="F10" s="6" t="s">
        <v>315</v>
      </c>
      <c r="G10" s="6" t="s">
        <v>316</v>
      </c>
      <c r="H10" s="6" t="s">
        <v>9</v>
      </c>
      <c r="I10" s="6" t="s">
        <v>299</v>
      </c>
      <c r="J10" s="6" t="s">
        <v>9</v>
      </c>
    </row>
    <row r="11" spans="1:10" s="7" customFormat="1" ht="54" x14ac:dyDescent="0.25">
      <c r="A11" s="6">
        <v>9</v>
      </c>
      <c r="B11" s="6" t="s">
        <v>24</v>
      </c>
      <c r="C11" s="6" t="s">
        <v>25</v>
      </c>
      <c r="D11" s="6" t="s">
        <v>456</v>
      </c>
      <c r="E11" s="6">
        <f>77+27</f>
        <v>104</v>
      </c>
      <c r="F11" s="6" t="s">
        <v>304</v>
      </c>
      <c r="G11" s="6" t="s">
        <v>314</v>
      </c>
      <c r="H11" s="6" t="s">
        <v>9</v>
      </c>
      <c r="I11" s="6" t="s">
        <v>299</v>
      </c>
      <c r="J11" s="6" t="s">
        <v>9</v>
      </c>
    </row>
    <row r="12" spans="1:10" s="7" customFormat="1" ht="54" x14ac:dyDescent="0.25">
      <c r="A12" s="6">
        <v>10</v>
      </c>
      <c r="B12" s="6" t="s">
        <v>26</v>
      </c>
      <c r="C12" s="6" t="s">
        <v>27</v>
      </c>
      <c r="D12" s="6" t="s">
        <v>457</v>
      </c>
      <c r="E12" s="6">
        <f>146+57</f>
        <v>203</v>
      </c>
      <c r="F12" s="6" t="s">
        <v>310</v>
      </c>
      <c r="G12" s="6" t="s">
        <v>313</v>
      </c>
      <c r="H12" s="6" t="s">
        <v>9</v>
      </c>
      <c r="I12" s="6" t="s">
        <v>299</v>
      </c>
      <c r="J12" s="6" t="s">
        <v>9</v>
      </c>
    </row>
    <row r="13" spans="1:10" s="7" customFormat="1" ht="54" x14ac:dyDescent="0.25">
      <c r="A13" s="6">
        <v>11</v>
      </c>
      <c r="B13" s="6" t="s">
        <v>28</v>
      </c>
      <c r="C13" s="6" t="s">
        <v>29</v>
      </c>
      <c r="D13" s="6" t="s">
        <v>458</v>
      </c>
      <c r="E13" s="6">
        <f>35+49</f>
        <v>84</v>
      </c>
      <c r="F13" s="6" t="s">
        <v>304</v>
      </c>
      <c r="G13" s="6" t="s">
        <v>306</v>
      </c>
      <c r="H13" s="6" t="s">
        <v>9</v>
      </c>
      <c r="I13" s="6" t="s">
        <v>299</v>
      </c>
      <c r="J13" s="6" t="s">
        <v>9</v>
      </c>
    </row>
    <row r="14" spans="1:10" s="7" customFormat="1" ht="54" x14ac:dyDescent="0.25">
      <c r="A14" s="6">
        <v>12</v>
      </c>
      <c r="B14" s="6" t="s">
        <v>30</v>
      </c>
      <c r="C14" s="6" t="s">
        <v>31</v>
      </c>
      <c r="D14" s="6" t="s">
        <v>459</v>
      </c>
      <c r="E14" s="6">
        <f>176+189</f>
        <v>365</v>
      </c>
      <c r="F14" s="6" t="s">
        <v>302</v>
      </c>
      <c r="G14" s="6" t="s">
        <v>309</v>
      </c>
      <c r="H14" s="6" t="s">
        <v>9</v>
      </c>
      <c r="I14" s="6" t="s">
        <v>299</v>
      </c>
      <c r="J14" s="6" t="s">
        <v>9</v>
      </c>
    </row>
    <row r="15" spans="1:10" s="7" customFormat="1" ht="54" x14ac:dyDescent="0.25">
      <c r="A15" s="6">
        <v>13</v>
      </c>
      <c r="B15" s="6" t="s">
        <v>32</v>
      </c>
      <c r="C15" s="6" t="s">
        <v>33</v>
      </c>
      <c r="D15" s="6" t="s">
        <v>460</v>
      </c>
      <c r="E15" s="6">
        <f>248+248</f>
        <v>496</v>
      </c>
      <c r="F15" s="6" t="s">
        <v>310</v>
      </c>
      <c r="G15" s="6" t="s">
        <v>309</v>
      </c>
      <c r="H15" s="6" t="s">
        <v>9</v>
      </c>
      <c r="I15" s="6" t="s">
        <v>299</v>
      </c>
      <c r="J15" s="6" t="s">
        <v>9</v>
      </c>
    </row>
    <row r="16" spans="1:10" s="7" customFormat="1" ht="54" x14ac:dyDescent="0.25">
      <c r="A16" s="6">
        <v>14</v>
      </c>
      <c r="B16" s="6" t="s">
        <v>34</v>
      </c>
      <c r="C16" s="6" t="s">
        <v>35</v>
      </c>
      <c r="D16" s="6" t="s">
        <v>461</v>
      </c>
      <c r="E16" s="6">
        <f>510+428</f>
        <v>938</v>
      </c>
      <c r="F16" s="6" t="s">
        <v>305</v>
      </c>
      <c r="G16" s="6" t="s">
        <v>311</v>
      </c>
      <c r="H16" s="6" t="s">
        <v>9</v>
      </c>
      <c r="I16" s="6" t="s">
        <v>299</v>
      </c>
      <c r="J16" s="6" t="s">
        <v>9</v>
      </c>
    </row>
    <row r="17" spans="1:10" s="7" customFormat="1" ht="54" x14ac:dyDescent="0.25">
      <c r="A17" s="6">
        <v>15</v>
      </c>
      <c r="B17" s="6" t="s">
        <v>36</v>
      </c>
      <c r="C17" s="6" t="s">
        <v>37</v>
      </c>
      <c r="D17" s="6" t="s">
        <v>462</v>
      </c>
      <c r="E17" s="6" t="s">
        <v>401</v>
      </c>
      <c r="F17" s="6" t="s">
        <v>441</v>
      </c>
      <c r="G17" s="6" t="s">
        <v>920</v>
      </c>
      <c r="H17" s="6" t="s">
        <v>9</v>
      </c>
      <c r="I17" s="6" t="s">
        <v>299</v>
      </c>
      <c r="J17" s="6" t="s">
        <v>9</v>
      </c>
    </row>
    <row r="18" spans="1:10" s="7" customFormat="1" ht="54" x14ac:dyDescent="0.25">
      <c r="A18" s="6">
        <v>16</v>
      </c>
      <c r="B18" s="6" t="s">
        <v>38</v>
      </c>
      <c r="C18" s="6" t="s">
        <v>39</v>
      </c>
      <c r="D18" s="6" t="s">
        <v>463</v>
      </c>
      <c r="E18" s="6">
        <v>47</v>
      </c>
      <c r="F18" s="6" t="s">
        <v>441</v>
      </c>
      <c r="G18" s="6" t="s">
        <v>920</v>
      </c>
      <c r="H18" s="6" t="s">
        <v>9</v>
      </c>
      <c r="I18" s="6" t="s">
        <v>299</v>
      </c>
      <c r="J18" s="6" t="s">
        <v>9</v>
      </c>
    </row>
    <row r="19" spans="1:10" s="7" customFormat="1" ht="54" x14ac:dyDescent="0.25">
      <c r="A19" s="6">
        <v>17</v>
      </c>
      <c r="B19" s="6" t="s">
        <v>40</v>
      </c>
      <c r="C19" s="6" t="s">
        <v>41</v>
      </c>
      <c r="D19" s="6" t="s">
        <v>464</v>
      </c>
      <c r="E19" s="6">
        <v>20</v>
      </c>
      <c r="F19" s="6" t="s">
        <v>303</v>
      </c>
      <c r="G19" s="6" t="s">
        <v>307</v>
      </c>
      <c r="H19" s="6" t="s">
        <v>9</v>
      </c>
      <c r="I19" s="6" t="s">
        <v>299</v>
      </c>
      <c r="J19" s="6" t="s">
        <v>9</v>
      </c>
    </row>
    <row r="20" spans="1:10" s="7" customFormat="1" ht="54" x14ac:dyDescent="0.25">
      <c r="A20" s="6">
        <v>18</v>
      </c>
      <c r="B20" s="6" t="s">
        <v>42</v>
      </c>
      <c r="C20" s="6" t="s">
        <v>43</v>
      </c>
      <c r="D20" s="6" t="s">
        <v>465</v>
      </c>
      <c r="E20" s="6">
        <f>103+154</f>
        <v>257</v>
      </c>
      <c r="F20" s="6" t="s">
        <v>308</v>
      </c>
      <c r="G20" s="6" t="s">
        <v>312</v>
      </c>
      <c r="H20" s="6" t="s">
        <v>9</v>
      </c>
      <c r="I20" s="6" t="s">
        <v>299</v>
      </c>
      <c r="J20" s="6" t="s">
        <v>9</v>
      </c>
    </row>
    <row r="21" spans="1:10" s="7" customFormat="1" ht="54" x14ac:dyDescent="0.25">
      <c r="A21" s="6">
        <v>19</v>
      </c>
      <c r="B21" s="6" t="s">
        <v>44</v>
      </c>
      <c r="C21" s="6" t="s">
        <v>45</v>
      </c>
      <c r="D21" s="6" t="s">
        <v>466</v>
      </c>
      <c r="E21" s="6">
        <f>582+527</f>
        <v>1109</v>
      </c>
      <c r="F21" s="6" t="s">
        <v>330</v>
      </c>
      <c r="G21" s="6" t="s">
        <v>328</v>
      </c>
      <c r="H21" s="6" t="s">
        <v>9</v>
      </c>
      <c r="I21" s="6" t="s">
        <v>299</v>
      </c>
      <c r="J21" s="6" t="s">
        <v>9</v>
      </c>
    </row>
    <row r="22" spans="1:10" s="7" customFormat="1" ht="28.5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s="7" customFormat="1" ht="28.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s="7" customFormat="1" ht="28.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28.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s="7" customFormat="1" ht="28.5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7" customFormat="1" ht="28.5" x14ac:dyDescent="0.25">
      <c r="A27" s="26"/>
      <c r="C27" s="27" t="s">
        <v>916</v>
      </c>
      <c r="D27" s="27"/>
      <c r="F27" s="27"/>
      <c r="G27" s="27"/>
      <c r="H27" s="27" t="s">
        <v>917</v>
      </c>
      <c r="I27" s="30"/>
    </row>
    <row r="28" spans="1:10" s="7" customFormat="1" ht="28.5" x14ac:dyDescent="0.25">
      <c r="A28" s="26"/>
      <c r="B28" s="26"/>
      <c r="C28" s="27" t="s">
        <v>918</v>
      </c>
      <c r="D28" s="27"/>
      <c r="F28" s="27"/>
      <c r="G28" s="27"/>
      <c r="H28" s="27" t="s">
        <v>919</v>
      </c>
      <c r="I28" s="26"/>
      <c r="J28" s="28"/>
    </row>
    <row r="29" spans="1:10" s="7" customFormat="1" ht="54" x14ac:dyDescent="0.25">
      <c r="A29" s="6">
        <v>20</v>
      </c>
      <c r="B29" s="6" t="s">
        <v>46</v>
      </c>
      <c r="C29" s="6" t="s">
        <v>47</v>
      </c>
      <c r="D29" s="6" t="s">
        <v>467</v>
      </c>
      <c r="E29" s="6">
        <f>256+355</f>
        <v>611</v>
      </c>
      <c r="F29" s="6" t="s">
        <v>308</v>
      </c>
      <c r="G29" s="6" t="s">
        <v>348</v>
      </c>
      <c r="H29" s="6" t="s">
        <v>9</v>
      </c>
      <c r="I29" s="6" t="s">
        <v>299</v>
      </c>
      <c r="J29" s="6" t="s">
        <v>9</v>
      </c>
    </row>
    <row r="30" spans="1:10" s="7" customFormat="1" ht="54" x14ac:dyDescent="0.25">
      <c r="A30" s="6">
        <v>21</v>
      </c>
      <c r="B30" s="6" t="s">
        <v>48</v>
      </c>
      <c r="C30" s="6" t="s">
        <v>49</v>
      </c>
      <c r="D30" s="6" t="s">
        <v>468</v>
      </c>
      <c r="E30" s="6" t="s">
        <v>9</v>
      </c>
      <c r="F30" s="6" t="s">
        <v>441</v>
      </c>
      <c r="G30" s="6" t="s">
        <v>920</v>
      </c>
      <c r="H30" s="6" t="s">
        <v>9</v>
      </c>
      <c r="I30" s="6" t="s">
        <v>299</v>
      </c>
      <c r="J30" s="6" t="s">
        <v>9</v>
      </c>
    </row>
    <row r="31" spans="1:10" s="7" customFormat="1" ht="54" x14ac:dyDescent="0.25">
      <c r="A31" s="6">
        <v>22</v>
      </c>
      <c r="B31" s="6" t="s">
        <v>50</v>
      </c>
      <c r="C31" s="6" t="s">
        <v>51</v>
      </c>
      <c r="D31" s="6" t="s">
        <v>469</v>
      </c>
      <c r="E31" s="6">
        <f>79+225</f>
        <v>304</v>
      </c>
      <c r="F31" s="6" t="s">
        <v>367</v>
      </c>
      <c r="G31" s="6" t="s">
        <v>344</v>
      </c>
      <c r="H31" s="6" t="s">
        <v>9</v>
      </c>
      <c r="I31" s="6" t="s">
        <v>299</v>
      </c>
      <c r="J31" s="6" t="s">
        <v>9</v>
      </c>
    </row>
    <row r="32" spans="1:10" s="7" customFormat="1" ht="54" x14ac:dyDescent="0.25">
      <c r="A32" s="6">
        <v>23</v>
      </c>
      <c r="B32" s="6" t="s">
        <v>52</v>
      </c>
      <c r="C32" s="6" t="s">
        <v>53</v>
      </c>
      <c r="D32" s="6" t="s">
        <v>470</v>
      </c>
      <c r="E32" s="6">
        <v>1</v>
      </c>
      <c r="F32" s="6" t="s">
        <v>441</v>
      </c>
      <c r="G32" s="6" t="s">
        <v>920</v>
      </c>
      <c r="H32" s="6" t="s">
        <v>9</v>
      </c>
      <c r="I32" s="6" t="s">
        <v>299</v>
      </c>
      <c r="J32" s="6" t="s">
        <v>9</v>
      </c>
    </row>
    <row r="33" spans="1:10" s="7" customFormat="1" ht="54" x14ac:dyDescent="0.25">
      <c r="A33" s="6">
        <v>24</v>
      </c>
      <c r="B33" s="6" t="s">
        <v>54</v>
      </c>
      <c r="C33" s="6" t="s">
        <v>55</v>
      </c>
      <c r="D33" s="6" t="s">
        <v>471</v>
      </c>
      <c r="E33" s="6" t="s">
        <v>581</v>
      </c>
      <c r="F33" s="6" t="s">
        <v>320</v>
      </c>
      <c r="G33" s="6" t="s">
        <v>320</v>
      </c>
      <c r="H33" s="6" t="s">
        <v>9</v>
      </c>
      <c r="I33" s="6" t="s">
        <v>299</v>
      </c>
      <c r="J33" s="6" t="s">
        <v>9</v>
      </c>
    </row>
    <row r="34" spans="1:10" s="7" customFormat="1" ht="54" x14ac:dyDescent="0.25">
      <c r="A34" s="6">
        <v>25</v>
      </c>
      <c r="B34" s="6" t="s">
        <v>56</v>
      </c>
      <c r="C34" s="6" t="s">
        <v>57</v>
      </c>
      <c r="D34" s="6" t="s">
        <v>472</v>
      </c>
      <c r="E34" s="6">
        <f>171+244</f>
        <v>415</v>
      </c>
      <c r="F34" s="6" t="s">
        <v>304</v>
      </c>
      <c r="G34" s="6" t="s">
        <v>361</v>
      </c>
      <c r="H34" s="6" t="s">
        <v>9</v>
      </c>
      <c r="I34" s="6" t="s">
        <v>299</v>
      </c>
      <c r="J34" s="6" t="s">
        <v>9</v>
      </c>
    </row>
    <row r="35" spans="1:10" s="7" customFormat="1" ht="54" x14ac:dyDescent="0.25">
      <c r="A35" s="6">
        <v>26</v>
      </c>
      <c r="B35" s="6" t="s">
        <v>58</v>
      </c>
      <c r="C35" s="6" t="s">
        <v>59</v>
      </c>
      <c r="D35" s="6" t="s">
        <v>473</v>
      </c>
      <c r="E35" s="6">
        <f>63+50</f>
        <v>113</v>
      </c>
      <c r="F35" s="6" t="s">
        <v>368</v>
      </c>
      <c r="G35" s="6" t="s">
        <v>319</v>
      </c>
      <c r="H35" s="6" t="s">
        <v>9</v>
      </c>
      <c r="I35" s="6" t="s">
        <v>299</v>
      </c>
      <c r="J35" s="6" t="s">
        <v>9</v>
      </c>
    </row>
    <row r="36" spans="1:10" s="7" customFormat="1" ht="54" x14ac:dyDescent="0.25">
      <c r="A36" s="6">
        <v>27</v>
      </c>
      <c r="B36" s="6" t="s">
        <v>60</v>
      </c>
      <c r="C36" s="6" t="s">
        <v>61</v>
      </c>
      <c r="D36" s="6" t="s">
        <v>474</v>
      </c>
      <c r="E36" s="6">
        <f>172+229</f>
        <v>401</v>
      </c>
      <c r="F36" s="6" t="s">
        <v>304</v>
      </c>
      <c r="G36" s="6" t="s">
        <v>313</v>
      </c>
      <c r="H36" s="6" t="s">
        <v>9</v>
      </c>
      <c r="I36" s="6" t="s">
        <v>299</v>
      </c>
      <c r="J36" s="6" t="s">
        <v>9</v>
      </c>
    </row>
    <row r="37" spans="1:10" s="7" customFormat="1" ht="54" x14ac:dyDescent="0.25">
      <c r="A37" s="6">
        <v>28</v>
      </c>
      <c r="B37" s="6" t="s">
        <v>62</v>
      </c>
      <c r="C37" s="6" t="s">
        <v>63</v>
      </c>
      <c r="D37" s="6" t="s">
        <v>475</v>
      </c>
      <c r="E37" s="6" t="s">
        <v>582</v>
      </c>
      <c r="F37" s="6" t="s">
        <v>321</v>
      </c>
      <c r="G37" s="6" t="s">
        <v>369</v>
      </c>
      <c r="H37" s="6" t="s">
        <v>9</v>
      </c>
      <c r="I37" s="6" t="s">
        <v>299</v>
      </c>
      <c r="J37" s="6" t="s">
        <v>9</v>
      </c>
    </row>
    <row r="38" spans="1:10" s="7" customFormat="1" ht="54" x14ac:dyDescent="0.25">
      <c r="A38" s="6">
        <v>29</v>
      </c>
      <c r="B38" s="6" t="s">
        <v>64</v>
      </c>
      <c r="C38" s="6" t="s">
        <v>65</v>
      </c>
      <c r="D38" s="6" t="s">
        <v>476</v>
      </c>
      <c r="E38" s="6">
        <f>217+219</f>
        <v>436</v>
      </c>
      <c r="F38" s="6" t="s">
        <v>318</v>
      </c>
      <c r="G38" s="6" t="s">
        <v>370</v>
      </c>
      <c r="H38" s="6" t="s">
        <v>9</v>
      </c>
      <c r="I38" s="6" t="s">
        <v>299</v>
      </c>
      <c r="J38" s="6" t="s">
        <v>9</v>
      </c>
    </row>
    <row r="39" spans="1:10" s="7" customFormat="1" ht="54" x14ac:dyDescent="0.25">
      <c r="A39" s="6">
        <v>30</v>
      </c>
      <c r="B39" s="6" t="s">
        <v>66</v>
      </c>
      <c r="C39" s="6" t="s">
        <v>67</v>
      </c>
      <c r="D39" s="6" t="s">
        <v>477</v>
      </c>
      <c r="E39" s="6">
        <f>12+20</f>
        <v>32</v>
      </c>
      <c r="F39" s="6" t="s">
        <v>369</v>
      </c>
      <c r="G39" s="6" t="s">
        <v>370</v>
      </c>
      <c r="H39" s="6" t="s">
        <v>9</v>
      </c>
      <c r="I39" s="6" t="s">
        <v>299</v>
      </c>
      <c r="J39" s="6" t="s">
        <v>9</v>
      </c>
    </row>
    <row r="40" spans="1:10" s="7" customFormat="1" ht="54" x14ac:dyDescent="0.25">
      <c r="A40" s="6">
        <v>31</v>
      </c>
      <c r="B40" s="6" t="s">
        <v>68</v>
      </c>
      <c r="C40" s="6" t="s">
        <v>69</v>
      </c>
      <c r="D40" s="6" t="s">
        <v>478</v>
      </c>
      <c r="E40" s="6">
        <f>28+33</f>
        <v>61</v>
      </c>
      <c r="F40" s="6" t="s">
        <v>327</v>
      </c>
      <c r="G40" s="6" t="s">
        <v>313</v>
      </c>
      <c r="H40" s="6" t="s">
        <v>9</v>
      </c>
      <c r="I40" s="6" t="s">
        <v>299</v>
      </c>
      <c r="J40" s="6" t="s">
        <v>9</v>
      </c>
    </row>
    <row r="41" spans="1:10" s="7" customFormat="1" ht="54" x14ac:dyDescent="0.25">
      <c r="A41" s="6">
        <v>32</v>
      </c>
      <c r="B41" s="6" t="s">
        <v>70</v>
      </c>
      <c r="C41" s="6" t="s">
        <v>71</v>
      </c>
      <c r="D41" s="6" t="s">
        <v>479</v>
      </c>
      <c r="E41" s="6">
        <f>144+354</f>
        <v>498</v>
      </c>
      <c r="F41" s="6" t="s">
        <v>318</v>
      </c>
      <c r="G41" s="6" t="s">
        <v>328</v>
      </c>
      <c r="H41" s="6" t="s">
        <v>9</v>
      </c>
      <c r="I41" s="6" t="s">
        <v>299</v>
      </c>
      <c r="J41" s="6" t="s">
        <v>9</v>
      </c>
    </row>
    <row r="42" spans="1:10" s="7" customFormat="1" ht="54" x14ac:dyDescent="0.25">
      <c r="A42" s="6">
        <v>33</v>
      </c>
      <c r="B42" s="6" t="s">
        <v>72</v>
      </c>
      <c r="C42" s="6" t="s">
        <v>73</v>
      </c>
      <c r="D42" s="6" t="s">
        <v>480</v>
      </c>
      <c r="E42" s="6">
        <f>37+95</f>
        <v>132</v>
      </c>
      <c r="F42" s="6" t="s">
        <v>329</v>
      </c>
      <c r="G42" s="6" t="s">
        <v>311</v>
      </c>
      <c r="H42" s="6" t="s">
        <v>9</v>
      </c>
      <c r="I42" s="6" t="s">
        <v>299</v>
      </c>
      <c r="J42" s="6" t="s">
        <v>9</v>
      </c>
    </row>
    <row r="43" spans="1:10" s="7" customFormat="1" ht="54" x14ac:dyDescent="0.25">
      <c r="A43" s="6">
        <v>34</v>
      </c>
      <c r="B43" s="6" t="s">
        <v>74</v>
      </c>
      <c r="C43" s="6" t="s">
        <v>75</v>
      </c>
      <c r="D43" s="6" t="s">
        <v>481</v>
      </c>
      <c r="E43" s="6" t="s">
        <v>402</v>
      </c>
      <c r="F43" s="6" t="s">
        <v>321</v>
      </c>
      <c r="G43" s="6" t="s">
        <v>321</v>
      </c>
      <c r="H43" s="6" t="s">
        <v>9</v>
      </c>
      <c r="I43" s="6" t="s">
        <v>299</v>
      </c>
      <c r="J43" s="6" t="s">
        <v>9</v>
      </c>
    </row>
    <row r="44" spans="1:10" s="7" customFormat="1" ht="54" x14ac:dyDescent="0.25">
      <c r="A44" s="6">
        <v>35</v>
      </c>
      <c r="B44" s="6" t="s">
        <v>76</v>
      </c>
      <c r="C44" s="6" t="s">
        <v>77</v>
      </c>
      <c r="D44" s="6" t="s">
        <v>482</v>
      </c>
      <c r="E44" s="6">
        <f>29+12</f>
        <v>41</v>
      </c>
      <c r="F44" s="6" t="s">
        <v>330</v>
      </c>
      <c r="G44" s="6" t="s">
        <v>331</v>
      </c>
      <c r="H44" s="6" t="s">
        <v>9</v>
      </c>
      <c r="I44" s="6" t="s">
        <v>299</v>
      </c>
      <c r="J44" s="6" t="s">
        <v>9</v>
      </c>
    </row>
    <row r="45" spans="1:10" s="7" customFormat="1" ht="54" x14ac:dyDescent="0.25">
      <c r="A45" s="6">
        <v>36</v>
      </c>
      <c r="B45" s="6" t="s">
        <v>78</v>
      </c>
      <c r="C45" s="6" t="s">
        <v>79</v>
      </c>
      <c r="D45" s="6" t="s">
        <v>483</v>
      </c>
      <c r="E45" s="6" t="s">
        <v>573</v>
      </c>
      <c r="F45" s="6" t="s">
        <v>322</v>
      </c>
      <c r="G45" s="6" t="s">
        <v>322</v>
      </c>
      <c r="H45" s="6" t="s">
        <v>9</v>
      </c>
      <c r="I45" s="6" t="s">
        <v>299</v>
      </c>
      <c r="J45" s="6" t="s">
        <v>9</v>
      </c>
    </row>
    <row r="46" spans="1:10" s="7" customFormat="1" ht="54" x14ac:dyDescent="0.25">
      <c r="A46" s="6">
        <v>37</v>
      </c>
      <c r="B46" s="6" t="s">
        <v>80</v>
      </c>
      <c r="C46" s="6" t="s">
        <v>81</v>
      </c>
      <c r="D46" s="6" t="s">
        <v>484</v>
      </c>
      <c r="E46" s="6" t="s">
        <v>575</v>
      </c>
      <c r="F46" s="6" t="s">
        <v>441</v>
      </c>
      <c r="G46" s="6" t="s">
        <v>920</v>
      </c>
      <c r="H46" s="6" t="s">
        <v>9</v>
      </c>
      <c r="I46" s="6" t="s">
        <v>299</v>
      </c>
      <c r="J46" s="6" t="s">
        <v>9</v>
      </c>
    </row>
    <row r="47" spans="1:10" s="7" customFormat="1" ht="54" x14ac:dyDescent="0.25">
      <c r="A47" s="6">
        <v>38</v>
      </c>
      <c r="B47" s="6" t="s">
        <v>82</v>
      </c>
      <c r="C47" s="6" t="s">
        <v>83</v>
      </c>
      <c r="D47" s="6" t="s">
        <v>485</v>
      </c>
      <c r="E47" s="6" t="s">
        <v>583</v>
      </c>
      <c r="F47" s="6" t="s">
        <v>332</v>
      </c>
      <c r="G47" s="6" t="s">
        <v>333</v>
      </c>
      <c r="H47" s="6" t="s">
        <v>9</v>
      </c>
      <c r="I47" s="6" t="s">
        <v>299</v>
      </c>
      <c r="J47" s="6" t="s">
        <v>9</v>
      </c>
    </row>
    <row r="48" spans="1:10" s="7" customFormat="1" ht="28.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s="7" customFormat="1" ht="28.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s="7" customFormat="1" ht="28.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s="7" customFormat="1" ht="28.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s="7" customFormat="1" ht="28.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s="7" customFormat="1" ht="28.5" x14ac:dyDescent="0.25">
      <c r="A53" s="26"/>
      <c r="C53" s="27" t="s">
        <v>916</v>
      </c>
      <c r="D53" s="27"/>
      <c r="F53" s="27"/>
      <c r="G53" s="27"/>
      <c r="H53" s="27" t="s">
        <v>917</v>
      </c>
      <c r="I53" s="30"/>
    </row>
    <row r="54" spans="1:10" s="7" customFormat="1" ht="28.5" x14ac:dyDescent="0.25">
      <c r="A54" s="26"/>
      <c r="B54" s="26"/>
      <c r="C54" s="27" t="s">
        <v>918</v>
      </c>
      <c r="D54" s="27"/>
      <c r="F54" s="27"/>
      <c r="G54" s="27"/>
      <c r="H54" s="27" t="s">
        <v>919</v>
      </c>
      <c r="I54" s="26"/>
      <c r="J54" s="28"/>
    </row>
    <row r="55" spans="1:10" s="7" customFormat="1" ht="54" x14ac:dyDescent="0.25">
      <c r="A55" s="6">
        <v>39</v>
      </c>
      <c r="B55" s="6" t="s">
        <v>84</v>
      </c>
      <c r="C55" s="6" t="s">
        <v>85</v>
      </c>
      <c r="D55" s="6" t="s">
        <v>486</v>
      </c>
      <c r="E55" s="6" t="s">
        <v>373</v>
      </c>
      <c r="F55" s="6" t="s">
        <v>441</v>
      </c>
      <c r="G55" s="6" t="s">
        <v>920</v>
      </c>
      <c r="H55" s="6" t="s">
        <v>9</v>
      </c>
      <c r="I55" s="6" t="s">
        <v>299</v>
      </c>
      <c r="J55" s="6" t="s">
        <v>9</v>
      </c>
    </row>
    <row r="56" spans="1:10" s="7" customFormat="1" ht="54" x14ac:dyDescent="0.25">
      <c r="A56" s="6">
        <v>40</v>
      </c>
      <c r="B56" s="6" t="s">
        <v>86</v>
      </c>
      <c r="C56" s="6" t="s">
        <v>87</v>
      </c>
      <c r="D56" s="6" t="s">
        <v>487</v>
      </c>
      <c r="E56" s="6" t="s">
        <v>584</v>
      </c>
      <c r="F56" s="6" t="s">
        <v>441</v>
      </c>
      <c r="G56" s="6" t="s">
        <v>920</v>
      </c>
      <c r="H56" s="6" t="s">
        <v>9</v>
      </c>
      <c r="I56" s="6" t="s">
        <v>299</v>
      </c>
      <c r="J56" s="6" t="s">
        <v>9</v>
      </c>
    </row>
    <row r="57" spans="1:10" s="7" customFormat="1" ht="54" x14ac:dyDescent="0.25">
      <c r="A57" s="6">
        <v>41</v>
      </c>
      <c r="B57" s="6" t="s">
        <v>88</v>
      </c>
      <c r="C57" s="6" t="s">
        <v>89</v>
      </c>
      <c r="D57" s="6" t="s">
        <v>488</v>
      </c>
      <c r="E57" s="6" t="s">
        <v>585</v>
      </c>
      <c r="F57" s="6" t="s">
        <v>334</v>
      </c>
      <c r="G57" s="6" t="s">
        <v>335</v>
      </c>
      <c r="H57" s="6" t="s">
        <v>9</v>
      </c>
      <c r="I57" s="6" t="s">
        <v>299</v>
      </c>
      <c r="J57" s="6" t="s">
        <v>9</v>
      </c>
    </row>
    <row r="58" spans="1:10" s="7" customFormat="1" ht="54" x14ac:dyDescent="0.25">
      <c r="A58" s="6">
        <v>42</v>
      </c>
      <c r="B58" s="6" t="s">
        <v>90</v>
      </c>
      <c r="C58" s="6" t="s">
        <v>91</v>
      </c>
      <c r="D58" s="6" t="s">
        <v>468</v>
      </c>
      <c r="E58" s="6" t="s">
        <v>9</v>
      </c>
      <c r="F58" s="6" t="s">
        <v>441</v>
      </c>
      <c r="G58" s="6" t="s">
        <v>920</v>
      </c>
      <c r="H58" s="6" t="s">
        <v>9</v>
      </c>
      <c r="I58" s="6" t="s">
        <v>299</v>
      </c>
      <c r="J58" s="6" t="s">
        <v>9</v>
      </c>
    </row>
    <row r="59" spans="1:10" s="7" customFormat="1" ht="54" x14ac:dyDescent="0.25">
      <c r="A59" s="6">
        <v>43</v>
      </c>
      <c r="B59" s="6" t="s">
        <v>92</v>
      </c>
      <c r="C59" s="6" t="s">
        <v>93</v>
      </c>
      <c r="D59" s="6" t="s">
        <v>489</v>
      </c>
      <c r="E59" s="6">
        <f>108+130</f>
        <v>238</v>
      </c>
      <c r="F59" s="6" t="s">
        <v>336</v>
      </c>
      <c r="G59" s="6" t="s">
        <v>314</v>
      </c>
      <c r="H59" s="6" t="s">
        <v>9</v>
      </c>
      <c r="I59" s="6" t="s">
        <v>299</v>
      </c>
      <c r="J59" s="6" t="s">
        <v>9</v>
      </c>
    </row>
    <row r="60" spans="1:10" s="7" customFormat="1" ht="54" x14ac:dyDescent="0.25">
      <c r="A60" s="6">
        <v>44</v>
      </c>
      <c r="B60" s="6" t="s">
        <v>94</v>
      </c>
      <c r="C60" s="6" t="s">
        <v>95</v>
      </c>
      <c r="D60" s="6" t="s">
        <v>490</v>
      </c>
      <c r="E60" s="6">
        <f>81+363</f>
        <v>444</v>
      </c>
      <c r="F60" s="6" t="s">
        <v>305</v>
      </c>
      <c r="G60" s="6" t="s">
        <v>337</v>
      </c>
      <c r="H60" s="6" t="s">
        <v>9</v>
      </c>
      <c r="I60" s="6" t="s">
        <v>299</v>
      </c>
      <c r="J60" s="6" t="s">
        <v>9</v>
      </c>
    </row>
    <row r="61" spans="1:10" s="7" customFormat="1" ht="54" x14ac:dyDescent="0.25">
      <c r="A61" s="6">
        <v>45</v>
      </c>
      <c r="B61" s="6" t="s">
        <v>96</v>
      </c>
      <c r="C61" s="6" t="s">
        <v>97</v>
      </c>
      <c r="D61" s="6" t="s">
        <v>491</v>
      </c>
      <c r="E61" s="6">
        <f>280+356</f>
        <v>636</v>
      </c>
      <c r="F61" s="6" t="s">
        <v>339</v>
      </c>
      <c r="G61" s="6" t="s">
        <v>338</v>
      </c>
      <c r="H61" s="6" t="s">
        <v>9</v>
      </c>
      <c r="I61" s="6" t="s">
        <v>299</v>
      </c>
      <c r="J61" s="6" t="s">
        <v>9</v>
      </c>
    </row>
    <row r="62" spans="1:10" s="7" customFormat="1" ht="54" x14ac:dyDescent="0.25">
      <c r="A62" s="6">
        <v>46</v>
      </c>
      <c r="B62" s="6" t="s">
        <v>98</v>
      </c>
      <c r="C62" s="6" t="s">
        <v>99</v>
      </c>
      <c r="D62" s="6" t="s">
        <v>492</v>
      </c>
      <c r="E62" s="6" t="s">
        <v>586</v>
      </c>
      <c r="F62" s="6" t="s">
        <v>340</v>
      </c>
      <c r="G62" s="6" t="s">
        <v>337</v>
      </c>
      <c r="H62" s="6" t="s">
        <v>9</v>
      </c>
      <c r="I62" s="6" t="s">
        <v>299</v>
      </c>
      <c r="J62" s="6" t="s">
        <v>9</v>
      </c>
    </row>
    <row r="63" spans="1:10" s="7" customFormat="1" ht="54" x14ac:dyDescent="0.25">
      <c r="A63" s="6">
        <v>47</v>
      </c>
      <c r="B63" s="6" t="s">
        <v>100</v>
      </c>
      <c r="C63" s="6" t="s">
        <v>101</v>
      </c>
      <c r="D63" s="6" t="s">
        <v>493</v>
      </c>
      <c r="E63" s="6" t="s">
        <v>351</v>
      </c>
      <c r="F63" s="6" t="s">
        <v>441</v>
      </c>
      <c r="G63" s="6" t="s">
        <v>920</v>
      </c>
      <c r="H63" s="6" t="s">
        <v>9</v>
      </c>
      <c r="I63" s="6" t="s">
        <v>299</v>
      </c>
      <c r="J63" s="6" t="s">
        <v>9</v>
      </c>
    </row>
    <row r="64" spans="1:10" s="7" customFormat="1" ht="54" x14ac:dyDescent="0.25">
      <c r="A64" s="6">
        <v>48</v>
      </c>
      <c r="B64" s="6" t="s">
        <v>102</v>
      </c>
      <c r="C64" s="6" t="s">
        <v>103</v>
      </c>
      <c r="D64" s="6" t="s">
        <v>462</v>
      </c>
      <c r="E64" s="6" t="s">
        <v>401</v>
      </c>
      <c r="F64" s="6" t="s">
        <v>441</v>
      </c>
      <c r="G64" s="6" t="s">
        <v>920</v>
      </c>
      <c r="H64" s="6" t="s">
        <v>9</v>
      </c>
      <c r="I64" s="6" t="s">
        <v>299</v>
      </c>
      <c r="J64" s="6" t="s">
        <v>9</v>
      </c>
    </row>
    <row r="65" spans="1:10" s="7" customFormat="1" ht="54" x14ac:dyDescent="0.25">
      <c r="A65" s="6">
        <v>49</v>
      </c>
      <c r="B65" s="6" t="s">
        <v>104</v>
      </c>
      <c r="C65" s="6" t="s">
        <v>105</v>
      </c>
      <c r="D65" s="6" t="s">
        <v>494</v>
      </c>
      <c r="E65" s="6">
        <f>87+25</f>
        <v>112</v>
      </c>
      <c r="F65" s="6" t="s">
        <v>341</v>
      </c>
      <c r="G65" s="6" t="s">
        <v>342</v>
      </c>
      <c r="H65" s="6" t="s">
        <v>9</v>
      </c>
      <c r="I65" s="6" t="s">
        <v>299</v>
      </c>
      <c r="J65" s="6" t="s">
        <v>9</v>
      </c>
    </row>
    <row r="66" spans="1:10" s="7" customFormat="1" ht="54" x14ac:dyDescent="0.25">
      <c r="A66" s="6">
        <v>50</v>
      </c>
      <c r="B66" s="6" t="s">
        <v>106</v>
      </c>
      <c r="C66" s="6" t="s">
        <v>107</v>
      </c>
      <c r="D66" s="6" t="s">
        <v>495</v>
      </c>
      <c r="E66" s="6">
        <f>78+71</f>
        <v>149</v>
      </c>
      <c r="F66" s="6" t="s">
        <v>343</v>
      </c>
      <c r="G66" s="6" t="s">
        <v>316</v>
      </c>
      <c r="H66" s="6" t="s">
        <v>9</v>
      </c>
      <c r="I66" s="6" t="s">
        <v>299</v>
      </c>
      <c r="J66" s="6" t="s">
        <v>9</v>
      </c>
    </row>
    <row r="67" spans="1:10" s="7" customFormat="1" ht="54" x14ac:dyDescent="0.25">
      <c r="A67" s="6">
        <v>51</v>
      </c>
      <c r="B67" s="6" t="s">
        <v>108</v>
      </c>
      <c r="C67" s="6" t="s">
        <v>109</v>
      </c>
      <c r="D67" s="6" t="s">
        <v>486</v>
      </c>
      <c r="E67" s="6" t="s">
        <v>373</v>
      </c>
      <c r="F67" s="6" t="s">
        <v>441</v>
      </c>
      <c r="G67" s="6" t="s">
        <v>920</v>
      </c>
      <c r="H67" s="6" t="s">
        <v>9</v>
      </c>
      <c r="I67" s="6" t="s">
        <v>299</v>
      </c>
      <c r="J67" s="6" t="s">
        <v>9</v>
      </c>
    </row>
    <row r="68" spans="1:10" s="7" customFormat="1" ht="54" x14ac:dyDescent="0.25">
      <c r="A68" s="6">
        <v>52</v>
      </c>
      <c r="B68" s="6" t="s">
        <v>110</v>
      </c>
      <c r="C68" s="6" t="s">
        <v>111</v>
      </c>
      <c r="D68" s="6" t="s">
        <v>496</v>
      </c>
      <c r="E68" s="6">
        <f>138+88</f>
        <v>226</v>
      </c>
      <c r="F68" s="6" t="s">
        <v>304</v>
      </c>
      <c r="G68" s="6" t="s">
        <v>344</v>
      </c>
      <c r="H68" s="6" t="s">
        <v>9</v>
      </c>
      <c r="I68" s="6" t="s">
        <v>299</v>
      </c>
      <c r="J68" s="6" t="s">
        <v>9</v>
      </c>
    </row>
    <row r="69" spans="1:10" s="7" customFormat="1" ht="54" x14ac:dyDescent="0.25">
      <c r="A69" s="6">
        <v>53</v>
      </c>
      <c r="B69" s="6" t="s">
        <v>112</v>
      </c>
      <c r="C69" s="6" t="s">
        <v>113</v>
      </c>
      <c r="D69" s="6" t="s">
        <v>497</v>
      </c>
      <c r="E69" s="6" t="s">
        <v>587</v>
      </c>
      <c r="F69" s="6" t="s">
        <v>441</v>
      </c>
      <c r="G69" s="6" t="s">
        <v>920</v>
      </c>
      <c r="H69" s="6" t="s">
        <v>9</v>
      </c>
      <c r="I69" s="6" t="s">
        <v>299</v>
      </c>
      <c r="J69" s="6" t="s">
        <v>9</v>
      </c>
    </row>
    <row r="70" spans="1:10" s="7" customFormat="1" ht="54" x14ac:dyDescent="0.25">
      <c r="A70" s="6">
        <v>54</v>
      </c>
      <c r="B70" s="6" t="s">
        <v>114</v>
      </c>
      <c r="C70" s="6" t="s">
        <v>115</v>
      </c>
      <c r="D70" s="6" t="s">
        <v>498</v>
      </c>
      <c r="E70" s="6" t="s">
        <v>588</v>
      </c>
      <c r="F70" s="6" t="s">
        <v>309</v>
      </c>
      <c r="G70" s="6" t="s">
        <v>309</v>
      </c>
      <c r="H70" s="6" t="s">
        <v>9</v>
      </c>
      <c r="I70" s="6" t="s">
        <v>299</v>
      </c>
      <c r="J70" s="6" t="s">
        <v>9</v>
      </c>
    </row>
    <row r="71" spans="1:10" s="7" customFormat="1" ht="54" x14ac:dyDescent="0.25">
      <c r="A71" s="6">
        <v>55</v>
      </c>
      <c r="B71" s="6" t="s">
        <v>116</v>
      </c>
      <c r="C71" s="6" t="s">
        <v>117</v>
      </c>
      <c r="D71" s="6" t="s">
        <v>499</v>
      </c>
      <c r="E71" s="6" t="s">
        <v>589</v>
      </c>
      <c r="F71" s="6" t="s">
        <v>441</v>
      </c>
      <c r="G71" s="6" t="s">
        <v>920</v>
      </c>
      <c r="H71" s="6" t="s">
        <v>9</v>
      </c>
      <c r="I71" s="6" t="s">
        <v>299</v>
      </c>
      <c r="J71" s="6" t="s">
        <v>9</v>
      </c>
    </row>
    <row r="72" spans="1:10" s="32" customFormat="1" ht="54" x14ac:dyDescent="0.25">
      <c r="A72" s="6">
        <v>56</v>
      </c>
      <c r="B72" s="6" t="s">
        <v>118</v>
      </c>
      <c r="C72" s="31" t="s">
        <v>119</v>
      </c>
      <c r="D72" s="31" t="s">
        <v>468</v>
      </c>
      <c r="E72" s="31" t="s">
        <v>9</v>
      </c>
      <c r="F72" s="6" t="s">
        <v>441</v>
      </c>
      <c r="G72" s="6" t="s">
        <v>920</v>
      </c>
      <c r="H72" s="31" t="s">
        <v>9</v>
      </c>
      <c r="I72" s="31" t="s">
        <v>299</v>
      </c>
      <c r="J72" s="31" t="s">
        <v>9</v>
      </c>
    </row>
    <row r="73" spans="1:10" s="7" customFormat="1" ht="54" x14ac:dyDescent="0.25">
      <c r="A73" s="6">
        <v>57</v>
      </c>
      <c r="B73" s="6" t="s">
        <v>120</v>
      </c>
      <c r="C73" s="6" t="s">
        <v>121</v>
      </c>
      <c r="D73" s="6" t="s">
        <v>500</v>
      </c>
      <c r="E73" s="6">
        <f>102+19</f>
        <v>121</v>
      </c>
      <c r="F73" s="6" t="s">
        <v>345</v>
      </c>
      <c r="G73" s="6" t="s">
        <v>319</v>
      </c>
      <c r="H73" s="6" t="s">
        <v>9</v>
      </c>
      <c r="I73" s="6" t="s">
        <v>299</v>
      </c>
      <c r="J73" s="6" t="s">
        <v>9</v>
      </c>
    </row>
    <row r="74" spans="1:10" s="7" customFormat="1" ht="28.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</row>
    <row r="75" spans="1:10" s="7" customFormat="1" ht="28.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 s="7" customFormat="1" ht="28.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</row>
    <row r="77" spans="1:10" s="7" customFormat="1" ht="28.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</row>
    <row r="78" spans="1:10" s="7" customFormat="1" ht="28.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</row>
    <row r="79" spans="1:10" s="7" customFormat="1" ht="28.5" x14ac:dyDescent="0.25">
      <c r="A79" s="26"/>
      <c r="C79" s="27" t="s">
        <v>916</v>
      </c>
      <c r="D79" s="27"/>
      <c r="F79" s="27"/>
      <c r="G79" s="27"/>
      <c r="H79" s="27" t="s">
        <v>917</v>
      </c>
      <c r="I79" s="30"/>
    </row>
    <row r="80" spans="1:10" s="7" customFormat="1" ht="28.5" x14ac:dyDescent="0.25">
      <c r="A80" s="26"/>
      <c r="B80" s="26"/>
      <c r="C80" s="27" t="s">
        <v>918</v>
      </c>
      <c r="D80" s="27"/>
      <c r="F80" s="27"/>
      <c r="G80" s="27"/>
      <c r="H80" s="27" t="s">
        <v>919</v>
      </c>
      <c r="I80" s="26"/>
      <c r="J80" s="28"/>
    </row>
    <row r="81" spans="1:10" s="7" customFormat="1" ht="54" x14ac:dyDescent="0.25">
      <c r="A81" s="6">
        <v>58</v>
      </c>
      <c r="B81" s="6" t="s">
        <v>122</v>
      </c>
      <c r="C81" s="6" t="s">
        <v>123</v>
      </c>
      <c r="D81" s="6" t="s">
        <v>468</v>
      </c>
      <c r="E81" s="6" t="s">
        <v>9</v>
      </c>
      <c r="F81" s="6" t="s">
        <v>441</v>
      </c>
      <c r="G81" s="6" t="s">
        <v>920</v>
      </c>
      <c r="H81" s="6" t="s">
        <v>9</v>
      </c>
      <c r="I81" s="6" t="s">
        <v>299</v>
      </c>
      <c r="J81" s="6" t="s">
        <v>9</v>
      </c>
    </row>
    <row r="82" spans="1:10" s="7" customFormat="1" ht="54" x14ac:dyDescent="0.25">
      <c r="A82" s="6">
        <v>59</v>
      </c>
      <c r="B82" s="6" t="s">
        <v>124</v>
      </c>
      <c r="C82" s="6" t="s">
        <v>125</v>
      </c>
      <c r="D82" s="6" t="s">
        <v>501</v>
      </c>
      <c r="E82" s="6" t="s">
        <v>590</v>
      </c>
      <c r="F82" s="6" t="s">
        <v>310</v>
      </c>
      <c r="G82" s="6" t="s">
        <v>346</v>
      </c>
      <c r="H82" s="6" t="s">
        <v>9</v>
      </c>
      <c r="I82" s="6" t="s">
        <v>299</v>
      </c>
      <c r="J82" s="6" t="s">
        <v>9</v>
      </c>
    </row>
    <row r="83" spans="1:10" s="7" customFormat="1" ht="54" x14ac:dyDescent="0.25">
      <c r="A83" s="6">
        <v>60</v>
      </c>
      <c r="B83" s="6" t="s">
        <v>126</v>
      </c>
      <c r="C83" s="6" t="s">
        <v>127</v>
      </c>
      <c r="D83" s="6" t="s">
        <v>502</v>
      </c>
      <c r="E83" s="6">
        <f>171+42</f>
        <v>213</v>
      </c>
      <c r="F83" s="6" t="s">
        <v>318</v>
      </c>
      <c r="G83" s="6" t="s">
        <v>331</v>
      </c>
      <c r="H83" s="6" t="s">
        <v>9</v>
      </c>
      <c r="I83" s="6" t="s">
        <v>299</v>
      </c>
      <c r="J83" s="6" t="s">
        <v>9</v>
      </c>
    </row>
    <row r="84" spans="1:10" s="7" customFormat="1" ht="54" x14ac:dyDescent="0.25">
      <c r="A84" s="6">
        <v>61</v>
      </c>
      <c r="B84" s="6" t="s">
        <v>128</v>
      </c>
      <c r="C84" s="6" t="s">
        <v>129</v>
      </c>
      <c r="D84" s="6" t="s">
        <v>503</v>
      </c>
      <c r="E84" s="6" t="s">
        <v>400</v>
      </c>
      <c r="F84" s="6" t="s">
        <v>347</v>
      </c>
      <c r="G84" s="6" t="s">
        <v>347</v>
      </c>
      <c r="H84" s="6" t="s">
        <v>9</v>
      </c>
      <c r="I84" s="6" t="s">
        <v>299</v>
      </c>
      <c r="J84" s="6" t="s">
        <v>9</v>
      </c>
    </row>
    <row r="85" spans="1:10" s="7" customFormat="1" ht="54" x14ac:dyDescent="0.25">
      <c r="A85" s="6">
        <v>62</v>
      </c>
      <c r="B85" s="6" t="s">
        <v>130</v>
      </c>
      <c r="C85" s="6" t="s">
        <v>131</v>
      </c>
      <c r="D85" s="6" t="s">
        <v>504</v>
      </c>
      <c r="E85" s="6" t="s">
        <v>403</v>
      </c>
      <c r="F85" s="6" t="s">
        <v>441</v>
      </c>
      <c r="G85" s="6" t="s">
        <v>920</v>
      </c>
      <c r="H85" s="6" t="s">
        <v>9</v>
      </c>
      <c r="I85" s="6" t="s">
        <v>299</v>
      </c>
      <c r="J85" s="6" t="s">
        <v>9</v>
      </c>
    </row>
    <row r="86" spans="1:10" s="7" customFormat="1" ht="54" x14ac:dyDescent="0.25">
      <c r="A86" s="6">
        <v>63</v>
      </c>
      <c r="B86" s="6" t="s">
        <v>132</v>
      </c>
      <c r="C86" s="6" t="s">
        <v>133</v>
      </c>
      <c r="D86" s="6" t="s">
        <v>505</v>
      </c>
      <c r="E86" s="6" t="s">
        <v>401</v>
      </c>
      <c r="F86" s="6" t="s">
        <v>352</v>
      </c>
      <c r="G86" s="6" t="s">
        <v>352</v>
      </c>
      <c r="H86" s="6" t="s">
        <v>9</v>
      </c>
      <c r="I86" s="6" t="s">
        <v>299</v>
      </c>
      <c r="J86" s="6" t="s">
        <v>9</v>
      </c>
    </row>
    <row r="87" spans="1:10" s="7" customFormat="1" ht="54" x14ac:dyDescent="0.25">
      <c r="A87" s="6">
        <v>64</v>
      </c>
      <c r="B87" s="6" t="s">
        <v>134</v>
      </c>
      <c r="C87" s="6" t="s">
        <v>135</v>
      </c>
      <c r="D87" s="6" t="s">
        <v>506</v>
      </c>
      <c r="E87" s="6" t="s">
        <v>591</v>
      </c>
      <c r="F87" s="6" t="s">
        <v>304</v>
      </c>
      <c r="G87" s="6" t="s">
        <v>305</v>
      </c>
      <c r="H87" s="6" t="s">
        <v>9</v>
      </c>
      <c r="I87" s="6" t="s">
        <v>299</v>
      </c>
      <c r="J87" s="6" t="s">
        <v>9</v>
      </c>
    </row>
    <row r="88" spans="1:10" s="7" customFormat="1" ht="54" x14ac:dyDescent="0.25">
      <c r="A88" s="6">
        <v>65</v>
      </c>
      <c r="B88" s="6" t="s">
        <v>136</v>
      </c>
      <c r="C88" s="6" t="s">
        <v>137</v>
      </c>
      <c r="D88" s="6" t="s">
        <v>507</v>
      </c>
      <c r="E88" s="6" t="s">
        <v>592</v>
      </c>
      <c r="F88" s="6" t="s">
        <v>353</v>
      </c>
      <c r="G88" s="6" t="s">
        <v>354</v>
      </c>
      <c r="H88" s="6" t="s">
        <v>9</v>
      </c>
      <c r="I88" s="6" t="s">
        <v>299</v>
      </c>
      <c r="J88" s="6" t="s">
        <v>9</v>
      </c>
    </row>
    <row r="89" spans="1:10" s="7" customFormat="1" ht="54" x14ac:dyDescent="0.25">
      <c r="A89" s="6">
        <v>66</v>
      </c>
      <c r="B89" s="6" t="s">
        <v>138</v>
      </c>
      <c r="C89" s="6" t="s">
        <v>139</v>
      </c>
      <c r="D89" s="6" t="s">
        <v>508</v>
      </c>
      <c r="E89" s="6">
        <f>105+117</f>
        <v>222</v>
      </c>
      <c r="F89" s="6" t="s">
        <v>304</v>
      </c>
      <c r="G89" s="6" t="s">
        <v>311</v>
      </c>
      <c r="H89" s="6" t="s">
        <v>9</v>
      </c>
      <c r="I89" s="6" t="s">
        <v>299</v>
      </c>
      <c r="J89" s="6" t="s">
        <v>9</v>
      </c>
    </row>
    <row r="90" spans="1:10" s="7" customFormat="1" ht="54" x14ac:dyDescent="0.25">
      <c r="A90" s="6">
        <v>67</v>
      </c>
      <c r="B90" s="6" t="s">
        <v>140</v>
      </c>
      <c r="C90" s="6" t="s">
        <v>141</v>
      </c>
      <c r="D90" s="6" t="s">
        <v>509</v>
      </c>
      <c r="E90" s="6">
        <f>45+74</f>
        <v>119</v>
      </c>
      <c r="F90" s="6" t="s">
        <v>336</v>
      </c>
      <c r="G90" s="6" t="s">
        <v>355</v>
      </c>
      <c r="H90" s="6" t="s">
        <v>9</v>
      </c>
      <c r="I90" s="6" t="s">
        <v>299</v>
      </c>
      <c r="J90" s="6" t="s">
        <v>9</v>
      </c>
    </row>
    <row r="91" spans="1:10" s="7" customFormat="1" ht="54" x14ac:dyDescent="0.25">
      <c r="A91" s="6">
        <v>68</v>
      </c>
      <c r="B91" s="6" t="s">
        <v>142</v>
      </c>
      <c r="C91" s="6" t="s">
        <v>143</v>
      </c>
      <c r="D91" s="6" t="s">
        <v>510</v>
      </c>
      <c r="E91" s="6" t="s">
        <v>593</v>
      </c>
      <c r="F91" s="6" t="s">
        <v>330</v>
      </c>
      <c r="G91" s="6" t="s">
        <v>355</v>
      </c>
      <c r="H91" s="6" t="s">
        <v>9</v>
      </c>
      <c r="I91" s="6" t="s">
        <v>299</v>
      </c>
      <c r="J91" s="6" t="s">
        <v>9</v>
      </c>
    </row>
    <row r="92" spans="1:10" s="7" customFormat="1" ht="54" x14ac:dyDescent="0.25">
      <c r="A92" s="6">
        <v>69</v>
      </c>
      <c r="B92" s="6" t="s">
        <v>144</v>
      </c>
      <c r="C92" s="6" t="s">
        <v>145</v>
      </c>
      <c r="D92" s="6" t="s">
        <v>511</v>
      </c>
      <c r="E92" s="6" t="s">
        <v>580</v>
      </c>
      <c r="F92" s="6" t="s">
        <v>441</v>
      </c>
      <c r="G92" s="6" t="s">
        <v>920</v>
      </c>
      <c r="H92" s="6" t="s">
        <v>9</v>
      </c>
      <c r="I92" s="6" t="s">
        <v>299</v>
      </c>
      <c r="J92" s="6" t="s">
        <v>9</v>
      </c>
    </row>
    <row r="93" spans="1:10" s="7" customFormat="1" ht="54" x14ac:dyDescent="0.25">
      <c r="A93" s="6">
        <v>70</v>
      </c>
      <c r="B93" s="6" t="s">
        <v>146</v>
      </c>
      <c r="C93" s="6" t="s">
        <v>147</v>
      </c>
      <c r="D93" s="6" t="s">
        <v>512</v>
      </c>
      <c r="E93" s="6">
        <f>438+221</f>
        <v>659</v>
      </c>
      <c r="F93" s="6" t="s">
        <v>340</v>
      </c>
      <c r="G93" s="6" t="s">
        <v>306</v>
      </c>
      <c r="H93" s="6" t="s">
        <v>9</v>
      </c>
      <c r="I93" s="6" t="s">
        <v>299</v>
      </c>
      <c r="J93" s="6" t="s">
        <v>9</v>
      </c>
    </row>
    <row r="94" spans="1:10" s="7" customFormat="1" ht="54" x14ac:dyDescent="0.25">
      <c r="A94" s="6">
        <v>71</v>
      </c>
      <c r="B94" s="6" t="s">
        <v>148</v>
      </c>
      <c r="C94" s="6" t="s">
        <v>149</v>
      </c>
      <c r="D94" s="6" t="s">
        <v>513</v>
      </c>
      <c r="E94" s="6">
        <f>49+79</f>
        <v>128</v>
      </c>
      <c r="F94" s="6" t="s">
        <v>356</v>
      </c>
      <c r="G94" s="6" t="s">
        <v>357</v>
      </c>
      <c r="H94" s="6" t="s">
        <v>9</v>
      </c>
      <c r="I94" s="6" t="s">
        <v>299</v>
      </c>
      <c r="J94" s="6" t="s">
        <v>9</v>
      </c>
    </row>
    <row r="95" spans="1:10" s="7" customFormat="1" ht="54" x14ac:dyDescent="0.25">
      <c r="A95" s="6">
        <v>72</v>
      </c>
      <c r="B95" s="6" t="s">
        <v>150</v>
      </c>
      <c r="C95" s="6" t="s">
        <v>151</v>
      </c>
      <c r="D95" s="6" t="s">
        <v>514</v>
      </c>
      <c r="E95" s="6">
        <f>48+11</f>
        <v>59</v>
      </c>
      <c r="F95" s="6" t="s">
        <v>358</v>
      </c>
      <c r="G95" s="6" t="s">
        <v>359</v>
      </c>
      <c r="H95" s="6" t="s">
        <v>9</v>
      </c>
      <c r="I95" s="6" t="s">
        <v>299</v>
      </c>
      <c r="J95" s="6" t="s">
        <v>9</v>
      </c>
    </row>
    <row r="96" spans="1:10" s="7" customFormat="1" ht="54" x14ac:dyDescent="0.25">
      <c r="A96" s="6">
        <v>73</v>
      </c>
      <c r="B96" s="6" t="s">
        <v>152</v>
      </c>
      <c r="C96" s="6" t="s">
        <v>153</v>
      </c>
      <c r="D96" s="6" t="s">
        <v>515</v>
      </c>
      <c r="E96" s="6">
        <f>254+263</f>
        <v>517</v>
      </c>
      <c r="F96" s="6" t="s">
        <v>360</v>
      </c>
      <c r="G96" s="6" t="s">
        <v>361</v>
      </c>
      <c r="H96" s="6" t="s">
        <v>9</v>
      </c>
      <c r="I96" s="6" t="s">
        <v>299</v>
      </c>
      <c r="J96" s="6" t="s">
        <v>9</v>
      </c>
    </row>
    <row r="97" spans="1:10" s="7" customFormat="1" ht="54" x14ac:dyDescent="0.25">
      <c r="A97" s="6">
        <v>74</v>
      </c>
      <c r="B97" s="6" t="s">
        <v>154</v>
      </c>
      <c r="C97" s="6" t="s">
        <v>155</v>
      </c>
      <c r="D97" s="6" t="s">
        <v>516</v>
      </c>
      <c r="E97" s="6" t="s">
        <v>400</v>
      </c>
      <c r="F97" s="6" t="s">
        <v>441</v>
      </c>
      <c r="G97" s="6" t="s">
        <v>920</v>
      </c>
      <c r="H97" s="6" t="s">
        <v>9</v>
      </c>
      <c r="I97" s="6" t="s">
        <v>299</v>
      </c>
      <c r="J97" s="6" t="s">
        <v>9</v>
      </c>
    </row>
    <row r="98" spans="1:10" s="7" customFormat="1" ht="54" x14ac:dyDescent="0.25">
      <c r="A98" s="6">
        <v>75</v>
      </c>
      <c r="B98" s="6" t="s">
        <v>156</v>
      </c>
      <c r="C98" s="6" t="s">
        <v>157</v>
      </c>
      <c r="D98" s="6" t="s">
        <v>517</v>
      </c>
      <c r="E98" s="6">
        <f>77+12</f>
        <v>89</v>
      </c>
      <c r="F98" s="6" t="s">
        <v>362</v>
      </c>
      <c r="G98" s="6" t="s">
        <v>363</v>
      </c>
      <c r="H98" s="6" t="s">
        <v>9</v>
      </c>
      <c r="I98" s="6" t="s">
        <v>299</v>
      </c>
      <c r="J98" s="6" t="s">
        <v>9</v>
      </c>
    </row>
    <row r="99" spans="1:10" s="7" customFormat="1" ht="54" x14ac:dyDescent="0.25">
      <c r="A99" s="6">
        <v>76</v>
      </c>
      <c r="B99" s="6" t="s">
        <v>158</v>
      </c>
      <c r="C99" s="6" t="s">
        <v>159</v>
      </c>
      <c r="D99" s="6" t="s">
        <v>504</v>
      </c>
      <c r="E99" s="6" t="s">
        <v>403</v>
      </c>
      <c r="F99" s="6" t="s">
        <v>441</v>
      </c>
      <c r="G99" s="6" t="s">
        <v>920</v>
      </c>
      <c r="H99" s="6" t="s">
        <v>9</v>
      </c>
      <c r="I99" s="6" t="s">
        <v>299</v>
      </c>
      <c r="J99" s="6" t="s">
        <v>9</v>
      </c>
    </row>
    <row r="100" spans="1:10" s="7" customFormat="1" ht="54" x14ac:dyDescent="0.25">
      <c r="A100" s="6">
        <v>77</v>
      </c>
      <c r="B100" s="6" t="s">
        <v>160</v>
      </c>
      <c r="C100" s="6" t="s">
        <v>161</v>
      </c>
      <c r="D100" s="6" t="s">
        <v>518</v>
      </c>
      <c r="E100" s="6">
        <f>125+160</f>
        <v>285</v>
      </c>
      <c r="F100" s="6" t="s">
        <v>304</v>
      </c>
      <c r="G100" s="6" t="s">
        <v>311</v>
      </c>
      <c r="H100" s="6" t="s">
        <v>9</v>
      </c>
      <c r="I100" s="6" t="s">
        <v>299</v>
      </c>
      <c r="J100" s="6" t="s">
        <v>9</v>
      </c>
    </row>
    <row r="101" spans="1:10" s="7" customFormat="1" ht="28.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</row>
    <row r="102" spans="1:10" s="7" customFormat="1" ht="28.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s="7" customFormat="1" ht="28.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s="7" customFormat="1" ht="28.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s="7" customFormat="1" ht="28.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</row>
    <row r="106" spans="1:10" s="7" customFormat="1" ht="28.5" x14ac:dyDescent="0.25">
      <c r="A106" s="26"/>
      <c r="C106" s="27" t="s">
        <v>916</v>
      </c>
      <c r="D106" s="27"/>
      <c r="F106" s="27"/>
      <c r="G106" s="27"/>
      <c r="H106" s="27" t="s">
        <v>917</v>
      </c>
      <c r="I106" s="30"/>
    </row>
    <row r="107" spans="1:10" s="7" customFormat="1" ht="28.5" x14ac:dyDescent="0.25">
      <c r="A107" s="26"/>
      <c r="B107" s="26"/>
      <c r="C107" s="27" t="s">
        <v>918</v>
      </c>
      <c r="D107" s="27"/>
      <c r="F107" s="27"/>
      <c r="G107" s="27"/>
      <c r="H107" s="27" t="s">
        <v>919</v>
      </c>
      <c r="I107" s="26"/>
      <c r="J107" s="28"/>
    </row>
    <row r="108" spans="1:10" s="7" customFormat="1" ht="54" x14ac:dyDescent="0.25">
      <c r="A108" s="6">
        <v>78</v>
      </c>
      <c r="B108" s="6" t="s">
        <v>162</v>
      </c>
      <c r="C108" s="6" t="s">
        <v>163</v>
      </c>
      <c r="D108" s="6" t="s">
        <v>519</v>
      </c>
      <c r="E108" s="6">
        <f>143+34</f>
        <v>177</v>
      </c>
      <c r="F108" s="6" t="s">
        <v>305</v>
      </c>
      <c r="G108" s="6" t="s">
        <v>365</v>
      </c>
      <c r="H108" s="6" t="s">
        <v>9</v>
      </c>
      <c r="I108" s="6" t="s">
        <v>299</v>
      </c>
      <c r="J108" s="6" t="s">
        <v>9</v>
      </c>
    </row>
    <row r="109" spans="1:10" s="7" customFormat="1" ht="54" x14ac:dyDescent="0.25">
      <c r="A109" s="6">
        <v>79</v>
      </c>
      <c r="B109" s="6" t="s">
        <v>164</v>
      </c>
      <c r="C109" s="6" t="s">
        <v>165</v>
      </c>
      <c r="D109" s="6" t="s">
        <v>520</v>
      </c>
      <c r="E109" s="6" t="s">
        <v>594</v>
      </c>
      <c r="F109" s="6" t="s">
        <v>364</v>
      </c>
      <c r="G109" s="6" t="s">
        <v>364</v>
      </c>
      <c r="H109" s="6" t="s">
        <v>9</v>
      </c>
      <c r="I109" s="6" t="s">
        <v>299</v>
      </c>
      <c r="J109" s="6" t="s">
        <v>9</v>
      </c>
    </row>
    <row r="110" spans="1:10" s="7" customFormat="1" ht="54" x14ac:dyDescent="0.25">
      <c r="A110" s="6">
        <v>80</v>
      </c>
      <c r="B110" s="6" t="s">
        <v>166</v>
      </c>
      <c r="C110" s="6" t="s">
        <v>167</v>
      </c>
      <c r="D110" s="6" t="s">
        <v>521</v>
      </c>
      <c r="E110" s="6" t="s">
        <v>401</v>
      </c>
      <c r="F110" s="6" t="s">
        <v>308</v>
      </c>
      <c r="G110" s="6" t="s">
        <v>308</v>
      </c>
      <c r="H110" s="6" t="s">
        <v>9</v>
      </c>
      <c r="I110" s="6" t="s">
        <v>299</v>
      </c>
      <c r="J110" s="6" t="s">
        <v>9</v>
      </c>
    </row>
    <row r="111" spans="1:10" s="7" customFormat="1" ht="54" x14ac:dyDescent="0.25">
      <c r="A111" s="6">
        <v>81</v>
      </c>
      <c r="B111" s="6" t="s">
        <v>168</v>
      </c>
      <c r="C111" s="6" t="s">
        <v>169</v>
      </c>
      <c r="D111" s="6" t="s">
        <v>522</v>
      </c>
      <c r="E111" s="6">
        <f>66+79</f>
        <v>145</v>
      </c>
      <c r="F111" s="6" t="s">
        <v>366</v>
      </c>
      <c r="G111" s="6" t="s">
        <v>337</v>
      </c>
      <c r="H111" s="6" t="s">
        <v>9</v>
      </c>
      <c r="I111" s="6" t="s">
        <v>299</v>
      </c>
      <c r="J111" s="6" t="s">
        <v>9</v>
      </c>
    </row>
    <row r="112" spans="1:10" s="7" customFormat="1" ht="54" x14ac:dyDescent="0.25">
      <c r="A112" s="6">
        <v>82</v>
      </c>
      <c r="B112" s="6" t="s">
        <v>170</v>
      </c>
      <c r="C112" s="6" t="s">
        <v>171</v>
      </c>
      <c r="D112" s="6" t="s">
        <v>523</v>
      </c>
      <c r="E112" s="6">
        <v>68</v>
      </c>
      <c r="F112" s="6" t="s">
        <v>305</v>
      </c>
      <c r="G112" s="6" t="s">
        <v>344</v>
      </c>
      <c r="H112" s="6" t="s">
        <v>9</v>
      </c>
      <c r="I112" s="6" t="s">
        <v>299</v>
      </c>
      <c r="J112" s="6" t="s">
        <v>9</v>
      </c>
    </row>
    <row r="113" spans="1:10" s="7" customFormat="1" ht="54" x14ac:dyDescent="0.25">
      <c r="A113" s="6">
        <v>83</v>
      </c>
      <c r="B113" s="6" t="s">
        <v>172</v>
      </c>
      <c r="C113" s="6" t="s">
        <v>173</v>
      </c>
      <c r="D113" s="6" t="s">
        <v>524</v>
      </c>
      <c r="E113" s="6" t="s">
        <v>595</v>
      </c>
      <c r="F113" s="6" t="s">
        <v>308</v>
      </c>
      <c r="G113" s="6" t="s">
        <v>371</v>
      </c>
      <c r="H113" s="6" t="s">
        <v>9</v>
      </c>
      <c r="I113" s="6" t="s">
        <v>299</v>
      </c>
      <c r="J113" s="6" t="s">
        <v>9</v>
      </c>
    </row>
    <row r="114" spans="1:10" s="7" customFormat="1" ht="54" x14ac:dyDescent="0.25">
      <c r="A114" s="6">
        <v>84</v>
      </c>
      <c r="B114" s="6" t="s">
        <v>174</v>
      </c>
      <c r="C114" s="6" t="s">
        <v>175</v>
      </c>
      <c r="D114" s="6" t="s">
        <v>525</v>
      </c>
      <c r="E114" s="6" t="s">
        <v>582</v>
      </c>
      <c r="F114" s="6" t="s">
        <v>372</v>
      </c>
      <c r="G114" s="6" t="s">
        <v>370</v>
      </c>
      <c r="H114" s="6" t="s">
        <v>9</v>
      </c>
      <c r="I114" s="6" t="s">
        <v>299</v>
      </c>
      <c r="J114" s="6" t="s">
        <v>9</v>
      </c>
    </row>
    <row r="115" spans="1:10" s="7" customFormat="1" ht="54" x14ac:dyDescent="0.25">
      <c r="A115" s="6">
        <v>85</v>
      </c>
      <c r="B115" s="6" t="s">
        <v>176</v>
      </c>
      <c r="C115" s="6" t="s">
        <v>177</v>
      </c>
      <c r="D115" s="6" t="s">
        <v>526</v>
      </c>
      <c r="E115" s="6" t="s">
        <v>401</v>
      </c>
      <c r="F115" s="6" t="s">
        <v>374</v>
      </c>
      <c r="G115" s="6" t="s">
        <v>375</v>
      </c>
      <c r="H115" s="6" t="s">
        <v>9</v>
      </c>
      <c r="I115" s="6" t="s">
        <v>299</v>
      </c>
      <c r="J115" s="6" t="s">
        <v>9</v>
      </c>
    </row>
    <row r="116" spans="1:10" s="7" customFormat="1" ht="54" x14ac:dyDescent="0.25">
      <c r="A116" s="6">
        <v>86</v>
      </c>
      <c r="B116" s="6" t="s">
        <v>178</v>
      </c>
      <c r="C116" s="6" t="s">
        <v>179</v>
      </c>
      <c r="D116" s="6" t="s">
        <v>527</v>
      </c>
      <c r="E116" s="6" t="s">
        <v>596</v>
      </c>
      <c r="F116" s="6" t="s">
        <v>441</v>
      </c>
      <c r="G116" s="6" t="s">
        <v>920</v>
      </c>
      <c r="H116" s="6" t="s">
        <v>9</v>
      </c>
      <c r="I116" s="6" t="s">
        <v>299</v>
      </c>
      <c r="J116" s="6" t="s">
        <v>9</v>
      </c>
    </row>
    <row r="117" spans="1:10" s="7" customFormat="1" ht="54" x14ac:dyDescent="0.25">
      <c r="A117" s="6">
        <v>87</v>
      </c>
      <c r="B117" s="6" t="s">
        <v>180</v>
      </c>
      <c r="C117" s="6" t="s">
        <v>181</v>
      </c>
      <c r="D117" s="6" t="s">
        <v>528</v>
      </c>
      <c r="E117" s="6" t="s">
        <v>573</v>
      </c>
      <c r="F117" s="6" t="s">
        <v>441</v>
      </c>
      <c r="G117" s="6" t="s">
        <v>920</v>
      </c>
      <c r="H117" s="6" t="s">
        <v>9</v>
      </c>
      <c r="I117" s="6" t="s">
        <v>299</v>
      </c>
      <c r="J117" s="6" t="s">
        <v>9</v>
      </c>
    </row>
    <row r="118" spans="1:10" s="7" customFormat="1" ht="54" x14ac:dyDescent="0.25">
      <c r="A118" s="6">
        <v>88</v>
      </c>
      <c r="B118" s="6" t="s">
        <v>182</v>
      </c>
      <c r="C118" s="6" t="s">
        <v>183</v>
      </c>
      <c r="D118" s="6" t="s">
        <v>529</v>
      </c>
      <c r="E118" s="6">
        <f>68+131</f>
        <v>199</v>
      </c>
      <c r="F118" s="6" t="s">
        <v>376</v>
      </c>
      <c r="G118" s="6" t="s">
        <v>314</v>
      </c>
      <c r="H118" s="6" t="s">
        <v>9</v>
      </c>
      <c r="I118" s="6" t="s">
        <v>299</v>
      </c>
      <c r="J118" s="6" t="s">
        <v>9</v>
      </c>
    </row>
    <row r="119" spans="1:10" s="7" customFormat="1" ht="54" x14ac:dyDescent="0.25">
      <c r="A119" s="6">
        <v>89</v>
      </c>
      <c r="B119" s="6" t="s">
        <v>184</v>
      </c>
      <c r="C119" s="6" t="s">
        <v>185</v>
      </c>
      <c r="D119" s="6" t="s">
        <v>530</v>
      </c>
      <c r="E119" s="6">
        <f>113+57</f>
        <v>170</v>
      </c>
      <c r="F119" s="6" t="s">
        <v>377</v>
      </c>
      <c r="G119" s="6" t="s">
        <v>311</v>
      </c>
      <c r="H119" s="6" t="s">
        <v>9</v>
      </c>
      <c r="I119" s="6" t="s">
        <v>299</v>
      </c>
      <c r="J119" s="6" t="s">
        <v>9</v>
      </c>
    </row>
    <row r="120" spans="1:10" s="7" customFormat="1" ht="54" x14ac:dyDescent="0.25">
      <c r="A120" s="6">
        <v>90</v>
      </c>
      <c r="B120" s="6" t="s">
        <v>186</v>
      </c>
      <c r="C120" s="6" t="s">
        <v>187</v>
      </c>
      <c r="D120" s="6" t="s">
        <v>531</v>
      </c>
      <c r="E120" s="6">
        <v>119</v>
      </c>
      <c r="F120" s="6" t="s">
        <v>378</v>
      </c>
      <c r="G120" s="6" t="s">
        <v>361</v>
      </c>
      <c r="H120" s="6" t="s">
        <v>9</v>
      </c>
      <c r="I120" s="6" t="s">
        <v>299</v>
      </c>
      <c r="J120" s="6" t="s">
        <v>9</v>
      </c>
    </row>
    <row r="121" spans="1:10" s="7" customFormat="1" ht="54" x14ac:dyDescent="0.25">
      <c r="A121" s="6">
        <v>91</v>
      </c>
      <c r="B121" s="6" t="s">
        <v>188</v>
      </c>
      <c r="C121" s="6" t="s">
        <v>189</v>
      </c>
      <c r="D121" s="6" t="s">
        <v>532</v>
      </c>
      <c r="E121" s="6" t="s">
        <v>597</v>
      </c>
      <c r="F121" s="6" t="s">
        <v>441</v>
      </c>
      <c r="G121" s="6" t="s">
        <v>920</v>
      </c>
      <c r="H121" s="6" t="s">
        <v>9</v>
      </c>
      <c r="I121" s="6" t="s">
        <v>299</v>
      </c>
      <c r="J121" s="6" t="s">
        <v>9</v>
      </c>
    </row>
    <row r="122" spans="1:10" s="7" customFormat="1" ht="54" x14ac:dyDescent="0.25">
      <c r="A122" s="6">
        <v>92</v>
      </c>
      <c r="B122" s="6" t="s">
        <v>190</v>
      </c>
      <c r="C122" s="6" t="s">
        <v>191</v>
      </c>
      <c r="D122" s="6" t="s">
        <v>533</v>
      </c>
      <c r="E122" s="6" t="s">
        <v>598</v>
      </c>
      <c r="F122" s="6" t="s">
        <v>441</v>
      </c>
      <c r="G122" s="6" t="s">
        <v>920</v>
      </c>
      <c r="H122" s="6" t="s">
        <v>9</v>
      </c>
      <c r="I122" s="6" t="s">
        <v>299</v>
      </c>
      <c r="J122" s="6" t="s">
        <v>9</v>
      </c>
    </row>
    <row r="123" spans="1:10" s="7" customFormat="1" ht="54" x14ac:dyDescent="0.25">
      <c r="A123" s="6">
        <v>93</v>
      </c>
      <c r="B123" s="6" t="s">
        <v>192</v>
      </c>
      <c r="C123" s="6" t="s">
        <v>193</v>
      </c>
      <c r="D123" s="6" t="s">
        <v>534</v>
      </c>
      <c r="E123" s="6" t="s">
        <v>599</v>
      </c>
      <c r="F123" s="6" t="s">
        <v>441</v>
      </c>
      <c r="G123" s="6" t="s">
        <v>920</v>
      </c>
      <c r="H123" s="6" t="s">
        <v>9</v>
      </c>
      <c r="I123" s="6" t="s">
        <v>299</v>
      </c>
      <c r="J123" s="6" t="s">
        <v>9</v>
      </c>
    </row>
    <row r="124" spans="1:10" s="7" customFormat="1" ht="54" x14ac:dyDescent="0.25">
      <c r="A124" s="6">
        <v>94</v>
      </c>
      <c r="B124" s="6" t="s">
        <v>194</v>
      </c>
      <c r="C124" s="6" t="s">
        <v>195</v>
      </c>
      <c r="D124" s="6" t="s">
        <v>535</v>
      </c>
      <c r="E124" s="6">
        <f>23+92</f>
        <v>115</v>
      </c>
      <c r="F124" s="6" t="s">
        <v>381</v>
      </c>
      <c r="G124" s="6" t="s">
        <v>314</v>
      </c>
      <c r="H124" s="6" t="s">
        <v>9</v>
      </c>
      <c r="I124" s="6" t="s">
        <v>299</v>
      </c>
      <c r="J124" s="6" t="s">
        <v>9</v>
      </c>
    </row>
    <row r="125" spans="1:10" s="7" customFormat="1" ht="54" x14ac:dyDescent="0.25">
      <c r="A125" s="6">
        <v>95</v>
      </c>
      <c r="B125" s="6" t="s">
        <v>196</v>
      </c>
      <c r="C125" s="6" t="s">
        <v>197</v>
      </c>
      <c r="D125" s="6" t="s">
        <v>536</v>
      </c>
      <c r="E125" s="6">
        <f>38+25</f>
        <v>63</v>
      </c>
      <c r="F125" s="6" t="s">
        <v>379</v>
      </c>
      <c r="G125" s="6" t="s">
        <v>380</v>
      </c>
      <c r="H125" s="6" t="s">
        <v>9</v>
      </c>
      <c r="I125" s="6" t="s">
        <v>299</v>
      </c>
      <c r="J125" s="6" t="s">
        <v>9</v>
      </c>
    </row>
    <row r="126" spans="1:10" s="7" customFormat="1" ht="54" x14ac:dyDescent="0.25">
      <c r="A126" s="6">
        <v>96</v>
      </c>
      <c r="B126" s="6" t="s">
        <v>198</v>
      </c>
      <c r="C126" s="6" t="s">
        <v>199</v>
      </c>
      <c r="D126" s="6" t="s">
        <v>537</v>
      </c>
      <c r="E126" s="6" t="s">
        <v>549</v>
      </c>
      <c r="F126" s="6" t="s">
        <v>441</v>
      </c>
      <c r="G126" s="6" t="s">
        <v>920</v>
      </c>
      <c r="H126" s="6" t="s">
        <v>9</v>
      </c>
      <c r="I126" s="6" t="s">
        <v>299</v>
      </c>
      <c r="J126" s="6" t="s">
        <v>9</v>
      </c>
    </row>
    <row r="127" spans="1:10" s="7" customFormat="1" ht="28.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1:10" s="7" customFormat="1" ht="28.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</row>
    <row r="129" spans="1:10" s="7" customFormat="1" ht="28.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</row>
    <row r="130" spans="1:10" s="7" customFormat="1" ht="28.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s="7" customFormat="1" ht="28.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1:10" s="7" customFormat="1" ht="28.5" x14ac:dyDescent="0.25">
      <c r="A132" s="26"/>
      <c r="C132" s="27" t="s">
        <v>916</v>
      </c>
      <c r="D132" s="27"/>
      <c r="F132" s="27"/>
      <c r="G132" s="27"/>
      <c r="H132" s="27" t="s">
        <v>917</v>
      </c>
      <c r="I132" s="30"/>
    </row>
    <row r="133" spans="1:10" s="7" customFormat="1" ht="28.5" x14ac:dyDescent="0.25">
      <c r="A133" s="26"/>
      <c r="B133" s="26"/>
      <c r="C133" s="27" t="s">
        <v>918</v>
      </c>
      <c r="D133" s="27"/>
      <c r="F133" s="27"/>
      <c r="G133" s="27"/>
      <c r="H133" s="27" t="s">
        <v>919</v>
      </c>
      <c r="I133" s="26"/>
      <c r="J133" s="28"/>
    </row>
    <row r="134" spans="1:10" s="7" customFormat="1" ht="54" x14ac:dyDescent="0.25">
      <c r="A134" s="6">
        <v>97</v>
      </c>
      <c r="B134" s="6" t="s">
        <v>200</v>
      </c>
      <c r="C134" s="6" t="s">
        <v>201</v>
      </c>
      <c r="D134" s="6" t="s">
        <v>486</v>
      </c>
      <c r="E134" s="6" t="s">
        <v>373</v>
      </c>
      <c r="F134" s="6" t="s">
        <v>441</v>
      </c>
      <c r="G134" s="6" t="s">
        <v>920</v>
      </c>
      <c r="H134" s="6" t="s">
        <v>9</v>
      </c>
      <c r="I134" s="6" t="s">
        <v>299</v>
      </c>
      <c r="J134" s="6" t="s">
        <v>9</v>
      </c>
    </row>
    <row r="135" spans="1:10" s="7" customFormat="1" ht="54" x14ac:dyDescent="0.25">
      <c r="A135" s="6">
        <v>98</v>
      </c>
      <c r="B135" s="6" t="s">
        <v>202</v>
      </c>
      <c r="C135" s="6" t="s">
        <v>203</v>
      </c>
      <c r="D135" s="6" t="s">
        <v>538</v>
      </c>
      <c r="E135" s="6">
        <f>35+28</f>
        <v>63</v>
      </c>
      <c r="F135" s="6" t="s">
        <v>308</v>
      </c>
      <c r="G135" s="6" t="s">
        <v>382</v>
      </c>
      <c r="H135" s="6" t="s">
        <v>9</v>
      </c>
      <c r="I135" s="6" t="s">
        <v>299</v>
      </c>
      <c r="J135" s="6" t="s">
        <v>9</v>
      </c>
    </row>
    <row r="136" spans="1:10" s="7" customFormat="1" ht="54" x14ac:dyDescent="0.25">
      <c r="A136" s="6">
        <v>99</v>
      </c>
      <c r="B136" s="6" t="s">
        <v>204</v>
      </c>
      <c r="C136" s="6" t="s">
        <v>205</v>
      </c>
      <c r="D136" s="6" t="s">
        <v>468</v>
      </c>
      <c r="E136" s="6" t="s">
        <v>9</v>
      </c>
      <c r="F136" s="6" t="s">
        <v>441</v>
      </c>
      <c r="G136" s="6" t="s">
        <v>920</v>
      </c>
      <c r="H136" s="6" t="s">
        <v>9</v>
      </c>
      <c r="I136" s="6" t="s">
        <v>299</v>
      </c>
      <c r="J136" s="6" t="s">
        <v>9</v>
      </c>
    </row>
    <row r="137" spans="1:10" s="7" customFormat="1" ht="54" x14ac:dyDescent="0.25">
      <c r="A137" s="6">
        <v>100</v>
      </c>
      <c r="B137" s="6" t="s">
        <v>206</v>
      </c>
      <c r="C137" s="6" t="s">
        <v>207</v>
      </c>
      <c r="D137" s="6" t="s">
        <v>539</v>
      </c>
      <c r="E137" s="6" t="s">
        <v>600</v>
      </c>
      <c r="F137" s="6" t="s">
        <v>441</v>
      </c>
      <c r="G137" s="6" t="s">
        <v>920</v>
      </c>
      <c r="H137" s="6" t="s">
        <v>9</v>
      </c>
      <c r="I137" s="6" t="s">
        <v>299</v>
      </c>
      <c r="J137" s="6" t="s">
        <v>9</v>
      </c>
    </row>
    <row r="138" spans="1:10" s="7" customFormat="1" ht="54" x14ac:dyDescent="0.25">
      <c r="A138" s="6">
        <v>101</v>
      </c>
      <c r="B138" s="6" t="s">
        <v>208</v>
      </c>
      <c r="C138" s="6" t="s">
        <v>209</v>
      </c>
      <c r="D138" s="6" t="s">
        <v>540</v>
      </c>
      <c r="E138" s="6" t="s">
        <v>350</v>
      </c>
      <c r="F138" s="6" t="s">
        <v>441</v>
      </c>
      <c r="G138" s="6" t="s">
        <v>920</v>
      </c>
      <c r="H138" s="6" t="s">
        <v>9</v>
      </c>
      <c r="I138" s="6" t="s">
        <v>299</v>
      </c>
      <c r="J138" s="6" t="s">
        <v>9</v>
      </c>
    </row>
    <row r="139" spans="1:10" s="7" customFormat="1" ht="54" x14ac:dyDescent="0.25">
      <c r="A139" s="6">
        <v>102</v>
      </c>
      <c r="B139" s="6" t="s">
        <v>210</v>
      </c>
      <c r="C139" s="6" t="s">
        <v>211</v>
      </c>
      <c r="D139" s="6" t="s">
        <v>541</v>
      </c>
      <c r="E139" s="6">
        <f>29+21</f>
        <v>50</v>
      </c>
      <c r="F139" s="6" t="s">
        <v>383</v>
      </c>
      <c r="G139" s="6" t="s">
        <v>384</v>
      </c>
      <c r="H139" s="6" t="s">
        <v>9</v>
      </c>
      <c r="I139" s="6" t="s">
        <v>299</v>
      </c>
      <c r="J139" s="6" t="s">
        <v>9</v>
      </c>
    </row>
    <row r="140" spans="1:10" s="7" customFormat="1" ht="54" x14ac:dyDescent="0.25">
      <c r="A140" s="6">
        <v>103</v>
      </c>
      <c r="B140" s="6" t="s">
        <v>212</v>
      </c>
      <c r="C140" s="6" t="s">
        <v>213</v>
      </c>
      <c r="D140" s="6" t="s">
        <v>493</v>
      </c>
      <c r="E140" s="6" t="s">
        <v>351</v>
      </c>
      <c r="F140" s="6" t="s">
        <v>441</v>
      </c>
      <c r="G140" s="6" t="s">
        <v>920</v>
      </c>
      <c r="H140" s="6" t="s">
        <v>9</v>
      </c>
      <c r="I140" s="6" t="s">
        <v>299</v>
      </c>
      <c r="J140" s="6" t="s">
        <v>9</v>
      </c>
    </row>
    <row r="141" spans="1:10" s="7" customFormat="1" ht="54" x14ac:dyDescent="0.25">
      <c r="A141" s="6">
        <v>104</v>
      </c>
      <c r="B141" s="6" t="s">
        <v>214</v>
      </c>
      <c r="C141" s="6" t="s">
        <v>215</v>
      </c>
      <c r="D141" s="6" t="s">
        <v>511</v>
      </c>
      <c r="E141" s="6" t="s">
        <v>580</v>
      </c>
      <c r="F141" s="6" t="s">
        <v>441</v>
      </c>
      <c r="G141" s="6" t="s">
        <v>920</v>
      </c>
      <c r="H141" s="6" t="s">
        <v>9</v>
      </c>
      <c r="I141" s="6" t="s">
        <v>299</v>
      </c>
      <c r="J141" s="6" t="s">
        <v>9</v>
      </c>
    </row>
    <row r="142" spans="1:10" s="7" customFormat="1" ht="54" x14ac:dyDescent="0.25">
      <c r="A142" s="6">
        <v>105</v>
      </c>
      <c r="B142" s="6" t="s">
        <v>216</v>
      </c>
      <c r="C142" s="6" t="s">
        <v>217</v>
      </c>
      <c r="D142" s="6" t="s">
        <v>542</v>
      </c>
      <c r="E142" s="6">
        <f>56+34</f>
        <v>90</v>
      </c>
      <c r="F142" s="6" t="s">
        <v>385</v>
      </c>
      <c r="G142" s="6" t="s">
        <v>359</v>
      </c>
      <c r="H142" s="6" t="s">
        <v>9</v>
      </c>
      <c r="I142" s="6" t="s">
        <v>299</v>
      </c>
      <c r="J142" s="6" t="s">
        <v>9</v>
      </c>
    </row>
    <row r="143" spans="1:10" s="7" customFormat="1" ht="54" x14ac:dyDescent="0.25">
      <c r="A143" s="6">
        <v>106</v>
      </c>
      <c r="B143" s="6" t="s">
        <v>218</v>
      </c>
      <c r="C143" s="6" t="s">
        <v>219</v>
      </c>
      <c r="D143" s="6" t="s">
        <v>493</v>
      </c>
      <c r="E143" s="6" t="s">
        <v>351</v>
      </c>
      <c r="F143" s="6" t="s">
        <v>441</v>
      </c>
      <c r="G143" s="6" t="s">
        <v>920</v>
      </c>
      <c r="H143" s="6" t="s">
        <v>9</v>
      </c>
      <c r="I143" s="6" t="s">
        <v>299</v>
      </c>
      <c r="J143" s="6" t="s">
        <v>9</v>
      </c>
    </row>
    <row r="144" spans="1:10" s="7" customFormat="1" ht="54" x14ac:dyDescent="0.25">
      <c r="A144" s="6">
        <v>107</v>
      </c>
      <c r="B144" s="6" t="s">
        <v>220</v>
      </c>
      <c r="C144" s="6" t="s">
        <v>221</v>
      </c>
      <c r="D144" s="6" t="s">
        <v>543</v>
      </c>
      <c r="E144" s="6" t="s">
        <v>596</v>
      </c>
      <c r="F144" s="6" t="s">
        <v>386</v>
      </c>
      <c r="G144" s="6" t="s">
        <v>387</v>
      </c>
      <c r="H144" s="6" t="s">
        <v>9</v>
      </c>
      <c r="I144" s="6" t="s">
        <v>299</v>
      </c>
      <c r="J144" s="6" t="s">
        <v>9</v>
      </c>
    </row>
    <row r="145" spans="1:10" s="7" customFormat="1" ht="54" x14ac:dyDescent="0.25">
      <c r="A145" s="6">
        <v>108</v>
      </c>
      <c r="B145" s="6" t="s">
        <v>222</v>
      </c>
      <c r="C145" s="6" t="s">
        <v>223</v>
      </c>
      <c r="D145" s="6" t="s">
        <v>544</v>
      </c>
      <c r="E145" s="6">
        <f>146+82</f>
        <v>228</v>
      </c>
      <c r="F145" s="6" t="s">
        <v>388</v>
      </c>
      <c r="G145" s="6" t="s">
        <v>359</v>
      </c>
      <c r="H145" s="6" t="s">
        <v>9</v>
      </c>
      <c r="I145" s="6" t="s">
        <v>299</v>
      </c>
      <c r="J145" s="6" t="s">
        <v>9</v>
      </c>
    </row>
    <row r="146" spans="1:10" s="7" customFormat="1" ht="54" x14ac:dyDescent="0.25">
      <c r="A146" s="6">
        <v>109</v>
      </c>
      <c r="B146" s="6" t="s">
        <v>224</v>
      </c>
      <c r="C146" s="6" t="s">
        <v>225</v>
      </c>
      <c r="D146" s="6" t="s">
        <v>516</v>
      </c>
      <c r="E146" s="6" t="s">
        <v>400</v>
      </c>
      <c r="F146" s="6" t="s">
        <v>441</v>
      </c>
      <c r="G146" s="6" t="s">
        <v>920</v>
      </c>
      <c r="H146" s="6" t="s">
        <v>9</v>
      </c>
      <c r="I146" s="6" t="s">
        <v>299</v>
      </c>
      <c r="J146" s="6" t="s">
        <v>9</v>
      </c>
    </row>
    <row r="147" spans="1:10" s="7" customFormat="1" ht="54" x14ac:dyDescent="0.25">
      <c r="A147" s="6">
        <v>110</v>
      </c>
      <c r="B147" s="6" t="s">
        <v>226</v>
      </c>
      <c r="C147" s="6" t="s">
        <v>227</v>
      </c>
      <c r="D147" s="6" t="s">
        <v>545</v>
      </c>
      <c r="E147" s="6">
        <f>176+50</f>
        <v>226</v>
      </c>
      <c r="F147" s="6" t="s">
        <v>389</v>
      </c>
      <c r="G147" s="6" t="s">
        <v>328</v>
      </c>
      <c r="H147" s="6" t="s">
        <v>9</v>
      </c>
      <c r="I147" s="6" t="s">
        <v>299</v>
      </c>
      <c r="J147" s="6" t="s">
        <v>9</v>
      </c>
    </row>
    <row r="148" spans="1:10" s="7" customFormat="1" ht="54" x14ac:dyDescent="0.25">
      <c r="A148" s="6">
        <v>111</v>
      </c>
      <c r="B148" s="6" t="s">
        <v>228</v>
      </c>
      <c r="C148" s="6" t="s">
        <v>229</v>
      </c>
      <c r="D148" s="6" t="s">
        <v>546</v>
      </c>
      <c r="E148" s="6">
        <f>93+360</f>
        <v>453</v>
      </c>
      <c r="F148" s="6" t="s">
        <v>390</v>
      </c>
      <c r="G148" s="6" t="s">
        <v>370</v>
      </c>
      <c r="H148" s="6" t="s">
        <v>9</v>
      </c>
      <c r="I148" s="6" t="s">
        <v>299</v>
      </c>
      <c r="J148" s="6" t="s">
        <v>9</v>
      </c>
    </row>
    <row r="149" spans="1:10" s="7" customFormat="1" ht="54" x14ac:dyDescent="0.25">
      <c r="A149" s="6">
        <v>112</v>
      </c>
      <c r="B149" s="6" t="s">
        <v>230</v>
      </c>
      <c r="C149" s="6" t="s">
        <v>300</v>
      </c>
      <c r="D149" s="6" t="s">
        <v>547</v>
      </c>
      <c r="E149" s="6" t="s">
        <v>594</v>
      </c>
      <c r="F149" s="6" t="s">
        <v>391</v>
      </c>
      <c r="G149" s="6" t="s">
        <v>392</v>
      </c>
      <c r="H149" s="6" t="s">
        <v>9</v>
      </c>
      <c r="I149" s="6" t="s">
        <v>299</v>
      </c>
      <c r="J149" s="6" t="s">
        <v>9</v>
      </c>
    </row>
    <row r="150" spans="1:10" s="7" customFormat="1" ht="54" x14ac:dyDescent="0.25">
      <c r="A150" s="6">
        <v>113</v>
      </c>
      <c r="B150" s="6" t="s">
        <v>231</v>
      </c>
      <c r="C150" s="6" t="s">
        <v>232</v>
      </c>
      <c r="D150" s="6" t="s">
        <v>468</v>
      </c>
      <c r="E150" s="6" t="s">
        <v>9</v>
      </c>
      <c r="F150" s="6" t="s">
        <v>441</v>
      </c>
      <c r="G150" s="6" t="s">
        <v>920</v>
      </c>
      <c r="H150" s="6" t="s">
        <v>9</v>
      </c>
      <c r="I150" s="6" t="s">
        <v>299</v>
      </c>
      <c r="J150" s="6" t="s">
        <v>9</v>
      </c>
    </row>
    <row r="151" spans="1:10" s="7" customFormat="1" ht="54" x14ac:dyDescent="0.25">
      <c r="A151" s="6">
        <v>114</v>
      </c>
      <c r="B151" s="6" t="s">
        <v>233</v>
      </c>
      <c r="C151" s="6" t="s">
        <v>234</v>
      </c>
      <c r="D151" s="6" t="s">
        <v>548</v>
      </c>
      <c r="E151" s="6" t="s">
        <v>373</v>
      </c>
      <c r="F151" s="6" t="s">
        <v>444</v>
      </c>
      <c r="G151" s="6" t="s">
        <v>444</v>
      </c>
      <c r="H151" s="6" t="s">
        <v>9</v>
      </c>
      <c r="I151" s="6" t="s">
        <v>299</v>
      </c>
      <c r="J151" s="6" t="s">
        <v>9</v>
      </c>
    </row>
    <row r="152" spans="1:10" s="7" customFormat="1" ht="54" x14ac:dyDescent="0.25">
      <c r="A152" s="6">
        <v>115</v>
      </c>
      <c r="B152" s="6" t="s">
        <v>235</v>
      </c>
      <c r="C152" s="6" t="s">
        <v>236</v>
      </c>
      <c r="D152" s="6" t="s">
        <v>537</v>
      </c>
      <c r="E152" s="6" t="s">
        <v>549</v>
      </c>
      <c r="F152" s="6" t="s">
        <v>441</v>
      </c>
      <c r="G152" s="6" t="s">
        <v>920</v>
      </c>
      <c r="H152" s="6" t="s">
        <v>9</v>
      </c>
      <c r="I152" s="6" t="s">
        <v>299</v>
      </c>
      <c r="J152" s="6" t="s">
        <v>9</v>
      </c>
    </row>
    <row r="153" spans="1:10" s="7" customFormat="1" ht="28.5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s="7" customFormat="1" ht="28.5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</row>
    <row r="155" spans="1:10" s="7" customFormat="1" ht="28.5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</row>
    <row r="156" spans="1:10" s="7" customFormat="1" ht="28.5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</row>
    <row r="157" spans="1:10" s="7" customFormat="1" ht="28.5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</row>
    <row r="158" spans="1:10" s="7" customFormat="1" ht="28.5" x14ac:dyDescent="0.25">
      <c r="A158" s="26"/>
      <c r="C158" s="27" t="s">
        <v>916</v>
      </c>
      <c r="D158" s="27"/>
      <c r="F158" s="27"/>
      <c r="G158" s="27"/>
      <c r="H158" s="27" t="s">
        <v>917</v>
      </c>
      <c r="I158" s="30"/>
    </row>
    <row r="159" spans="1:10" s="7" customFormat="1" ht="28.5" x14ac:dyDescent="0.25">
      <c r="A159" s="26"/>
      <c r="B159" s="26"/>
      <c r="C159" s="27" t="s">
        <v>918</v>
      </c>
      <c r="D159" s="27"/>
      <c r="F159" s="27"/>
      <c r="G159" s="27"/>
      <c r="H159" s="27" t="s">
        <v>919</v>
      </c>
      <c r="I159" s="26"/>
      <c r="J159" s="28"/>
    </row>
    <row r="160" spans="1:10" s="7" customFormat="1" ht="54" x14ac:dyDescent="0.25">
      <c r="A160" s="6">
        <v>116</v>
      </c>
      <c r="B160" s="6" t="s">
        <v>237</v>
      </c>
      <c r="C160" s="6" t="s">
        <v>238</v>
      </c>
      <c r="D160" s="6" t="s">
        <v>550</v>
      </c>
      <c r="E160" s="6">
        <f>51+15</f>
        <v>66</v>
      </c>
      <c r="F160" s="6" t="s">
        <v>310</v>
      </c>
      <c r="G160" s="6" t="s">
        <v>443</v>
      </c>
      <c r="H160" s="6" t="s">
        <v>9</v>
      </c>
      <c r="I160" s="6" t="s">
        <v>299</v>
      </c>
      <c r="J160" s="6" t="s">
        <v>9</v>
      </c>
    </row>
    <row r="161" spans="1:10" s="7" customFormat="1" ht="54" x14ac:dyDescent="0.25">
      <c r="A161" s="6">
        <v>117</v>
      </c>
      <c r="B161" s="6" t="s">
        <v>239</v>
      </c>
      <c r="C161" s="6" t="s">
        <v>240</v>
      </c>
      <c r="D161" s="6" t="s">
        <v>551</v>
      </c>
      <c r="E161" s="6">
        <v>47</v>
      </c>
      <c r="F161" s="6" t="s">
        <v>442</v>
      </c>
      <c r="G161" s="6" t="s">
        <v>442</v>
      </c>
      <c r="H161" s="6" t="s">
        <v>9</v>
      </c>
      <c r="I161" s="6" t="s">
        <v>299</v>
      </c>
      <c r="J161" s="6" t="s">
        <v>9</v>
      </c>
    </row>
    <row r="162" spans="1:10" s="7" customFormat="1" ht="54" x14ac:dyDescent="0.25">
      <c r="A162" s="6">
        <v>118</v>
      </c>
      <c r="B162" s="6" t="s">
        <v>241</v>
      </c>
      <c r="C162" s="6" t="s">
        <v>242</v>
      </c>
      <c r="D162" s="6" t="s">
        <v>552</v>
      </c>
      <c r="E162" s="6">
        <f>140+28</f>
        <v>168</v>
      </c>
      <c r="F162" s="6" t="s">
        <v>441</v>
      </c>
      <c r="G162" s="6" t="s">
        <v>440</v>
      </c>
      <c r="H162" s="6" t="s">
        <v>9</v>
      </c>
      <c r="I162" s="6" t="s">
        <v>299</v>
      </c>
      <c r="J162" s="6" t="s">
        <v>9</v>
      </c>
    </row>
    <row r="163" spans="1:10" s="7" customFormat="1" ht="54" x14ac:dyDescent="0.25">
      <c r="A163" s="6">
        <v>119</v>
      </c>
      <c r="B163" s="6" t="s">
        <v>243</v>
      </c>
      <c r="C163" s="6" t="s">
        <v>244</v>
      </c>
      <c r="D163" s="6" t="s">
        <v>553</v>
      </c>
      <c r="E163" s="6">
        <f>138+76</f>
        <v>214</v>
      </c>
      <c r="F163" s="6" t="s">
        <v>439</v>
      </c>
      <c r="G163" s="6" t="s">
        <v>438</v>
      </c>
      <c r="H163" s="6" t="s">
        <v>9</v>
      </c>
      <c r="I163" s="6" t="s">
        <v>299</v>
      </c>
      <c r="J163" s="6" t="s">
        <v>9</v>
      </c>
    </row>
    <row r="164" spans="1:10" s="7" customFormat="1" ht="54" x14ac:dyDescent="0.25">
      <c r="A164" s="6">
        <v>120</v>
      </c>
      <c r="B164" s="6" t="s">
        <v>245</v>
      </c>
      <c r="C164" s="6" t="s">
        <v>246</v>
      </c>
      <c r="D164" s="6" t="s">
        <v>555</v>
      </c>
      <c r="E164" s="6" t="s">
        <v>554</v>
      </c>
      <c r="F164" s="6" t="s">
        <v>441</v>
      </c>
      <c r="G164" s="6" t="s">
        <v>920</v>
      </c>
      <c r="H164" s="6" t="s">
        <v>9</v>
      </c>
      <c r="I164" s="6" t="s">
        <v>299</v>
      </c>
      <c r="J164" s="6" t="s">
        <v>9</v>
      </c>
    </row>
    <row r="165" spans="1:10" s="7" customFormat="1" ht="54" x14ac:dyDescent="0.25">
      <c r="A165" s="6">
        <v>121</v>
      </c>
      <c r="B165" s="6" t="s">
        <v>247</v>
      </c>
      <c r="C165" s="6" t="s">
        <v>248</v>
      </c>
      <c r="D165" s="6" t="s">
        <v>556</v>
      </c>
      <c r="E165" s="6" t="s">
        <v>400</v>
      </c>
      <c r="F165" s="6" t="s">
        <v>339</v>
      </c>
      <c r="G165" s="6" t="s">
        <v>344</v>
      </c>
      <c r="H165" s="6" t="s">
        <v>9</v>
      </c>
      <c r="I165" s="6" t="s">
        <v>299</v>
      </c>
      <c r="J165" s="6" t="s">
        <v>9</v>
      </c>
    </row>
    <row r="166" spans="1:10" s="7" customFormat="1" ht="54" x14ac:dyDescent="0.25">
      <c r="A166" s="6">
        <v>122</v>
      </c>
      <c r="B166" s="6" t="s">
        <v>249</v>
      </c>
      <c r="C166" s="6" t="s">
        <v>250</v>
      </c>
      <c r="D166" s="6" t="s">
        <v>558</v>
      </c>
      <c r="E166" s="6" t="s">
        <v>557</v>
      </c>
      <c r="F166" s="6" t="s">
        <v>441</v>
      </c>
      <c r="G166" s="6" t="s">
        <v>920</v>
      </c>
      <c r="H166" s="6" t="s">
        <v>9</v>
      </c>
      <c r="I166" s="6" t="s">
        <v>299</v>
      </c>
      <c r="J166" s="6" t="s">
        <v>9</v>
      </c>
    </row>
    <row r="167" spans="1:10" s="7" customFormat="1" ht="54" x14ac:dyDescent="0.25">
      <c r="A167" s="6">
        <v>123</v>
      </c>
      <c r="B167" s="6" t="s">
        <v>251</v>
      </c>
      <c r="C167" s="6" t="s">
        <v>252</v>
      </c>
      <c r="D167" s="6" t="s">
        <v>559</v>
      </c>
      <c r="E167" s="6">
        <f>19+20</f>
        <v>39</v>
      </c>
      <c r="F167" s="6" t="s">
        <v>388</v>
      </c>
      <c r="G167" s="6" t="s">
        <v>437</v>
      </c>
      <c r="H167" s="6" t="s">
        <v>9</v>
      </c>
      <c r="I167" s="6" t="s">
        <v>299</v>
      </c>
      <c r="J167" s="6" t="s">
        <v>9</v>
      </c>
    </row>
    <row r="168" spans="1:10" s="7" customFormat="1" ht="54" x14ac:dyDescent="0.25">
      <c r="A168" s="6">
        <v>124</v>
      </c>
      <c r="B168" s="6" t="s">
        <v>253</v>
      </c>
      <c r="C168" s="6" t="s">
        <v>254</v>
      </c>
      <c r="D168" s="6" t="s">
        <v>560</v>
      </c>
      <c r="E168" s="6">
        <f>23+44</f>
        <v>67</v>
      </c>
      <c r="F168" s="6" t="s">
        <v>436</v>
      </c>
      <c r="G168" s="6" t="s">
        <v>435</v>
      </c>
      <c r="H168" s="6" t="s">
        <v>9</v>
      </c>
      <c r="I168" s="6" t="s">
        <v>299</v>
      </c>
      <c r="J168" s="6" t="s">
        <v>9</v>
      </c>
    </row>
    <row r="169" spans="1:10" s="7" customFormat="1" ht="54" x14ac:dyDescent="0.25">
      <c r="A169" s="6">
        <v>125</v>
      </c>
      <c r="B169" s="6" t="s">
        <v>255</v>
      </c>
      <c r="C169" s="6" t="s">
        <v>256</v>
      </c>
      <c r="D169" s="6" t="s">
        <v>516</v>
      </c>
      <c r="E169" s="6" t="s">
        <v>400</v>
      </c>
      <c r="F169" s="6" t="s">
        <v>441</v>
      </c>
      <c r="G169" s="6" t="s">
        <v>920</v>
      </c>
      <c r="H169" s="6" t="s">
        <v>9</v>
      </c>
      <c r="I169" s="6" t="s">
        <v>299</v>
      </c>
      <c r="J169" s="6" t="s">
        <v>9</v>
      </c>
    </row>
    <row r="170" spans="1:10" s="7" customFormat="1" ht="54" x14ac:dyDescent="0.25">
      <c r="A170" s="6">
        <v>126</v>
      </c>
      <c r="B170" s="6" t="s">
        <v>257</v>
      </c>
      <c r="C170" s="6" t="s">
        <v>258</v>
      </c>
      <c r="D170" s="6" t="s">
        <v>561</v>
      </c>
      <c r="E170" s="6">
        <f>94+77</f>
        <v>171</v>
      </c>
      <c r="F170" s="6" t="s">
        <v>432</v>
      </c>
      <c r="G170" s="6" t="s">
        <v>306</v>
      </c>
      <c r="H170" s="6" t="s">
        <v>9</v>
      </c>
      <c r="I170" s="6" t="s">
        <v>299</v>
      </c>
      <c r="J170" s="6" t="s">
        <v>9</v>
      </c>
    </row>
    <row r="171" spans="1:10" s="7" customFormat="1" ht="54" x14ac:dyDescent="0.25">
      <c r="A171" s="6">
        <v>127</v>
      </c>
      <c r="B171" s="6" t="s">
        <v>259</v>
      </c>
      <c r="C171" s="6" t="s">
        <v>260</v>
      </c>
      <c r="D171" s="6" t="s">
        <v>562</v>
      </c>
      <c r="E171" s="6">
        <f>74+14</f>
        <v>88</v>
      </c>
      <c r="F171" s="6" t="s">
        <v>434</v>
      </c>
      <c r="G171" s="6" t="s">
        <v>433</v>
      </c>
      <c r="H171" s="6" t="s">
        <v>9</v>
      </c>
      <c r="I171" s="6" t="s">
        <v>299</v>
      </c>
      <c r="J171" s="6" t="s">
        <v>9</v>
      </c>
    </row>
    <row r="172" spans="1:10" s="7" customFormat="1" ht="54" x14ac:dyDescent="0.25">
      <c r="A172" s="6">
        <v>128</v>
      </c>
      <c r="B172" s="6" t="s">
        <v>261</v>
      </c>
      <c r="C172" s="6" t="s">
        <v>262</v>
      </c>
      <c r="D172" s="6" t="s">
        <v>563</v>
      </c>
      <c r="E172" s="6">
        <f>97+133</f>
        <v>230</v>
      </c>
      <c r="F172" s="6" t="s">
        <v>356</v>
      </c>
      <c r="G172" s="6" t="s">
        <v>361</v>
      </c>
      <c r="H172" s="6" t="s">
        <v>9</v>
      </c>
      <c r="I172" s="6" t="s">
        <v>299</v>
      </c>
      <c r="J172" s="6" t="s">
        <v>9</v>
      </c>
    </row>
    <row r="173" spans="1:10" s="7" customFormat="1" ht="54" x14ac:dyDescent="0.25">
      <c r="A173" s="6">
        <v>129</v>
      </c>
      <c r="B173" s="6" t="s">
        <v>263</v>
      </c>
      <c r="C173" s="6" t="s">
        <v>264</v>
      </c>
      <c r="D173" s="6" t="s">
        <v>564</v>
      </c>
      <c r="E173" s="6">
        <f>113+85</f>
        <v>198</v>
      </c>
      <c r="F173" s="6" t="s">
        <v>356</v>
      </c>
      <c r="G173" s="6" t="s">
        <v>431</v>
      </c>
      <c r="H173" s="6" t="s">
        <v>9</v>
      </c>
      <c r="I173" s="6" t="s">
        <v>299</v>
      </c>
      <c r="J173" s="6" t="s">
        <v>9</v>
      </c>
    </row>
    <row r="174" spans="1:10" s="7" customFormat="1" ht="54" x14ac:dyDescent="0.25">
      <c r="A174" s="6">
        <v>130</v>
      </c>
      <c r="B174" s="6" t="s">
        <v>265</v>
      </c>
      <c r="C174" s="6" t="s">
        <v>266</v>
      </c>
      <c r="D174" s="6" t="s">
        <v>565</v>
      </c>
      <c r="E174" s="6" t="s">
        <v>580</v>
      </c>
      <c r="F174" s="6" t="s">
        <v>334</v>
      </c>
      <c r="G174" s="6" t="s">
        <v>430</v>
      </c>
      <c r="H174" s="6" t="s">
        <v>9</v>
      </c>
      <c r="I174" s="6" t="s">
        <v>299</v>
      </c>
      <c r="J174" s="6" t="s">
        <v>9</v>
      </c>
    </row>
    <row r="175" spans="1:10" s="7" customFormat="1" ht="54" x14ac:dyDescent="0.25">
      <c r="A175" s="6">
        <v>131</v>
      </c>
      <c r="B175" s="6" t="s">
        <v>267</v>
      </c>
      <c r="C175" s="6" t="s">
        <v>268</v>
      </c>
      <c r="D175" s="6" t="s">
        <v>566</v>
      </c>
      <c r="E175" s="6">
        <f>107+58</f>
        <v>165</v>
      </c>
      <c r="F175" s="6" t="s">
        <v>308</v>
      </c>
      <c r="G175" s="6" t="s">
        <v>316</v>
      </c>
      <c r="H175" s="6" t="s">
        <v>9</v>
      </c>
      <c r="I175" s="6" t="s">
        <v>299</v>
      </c>
      <c r="J175" s="6" t="s">
        <v>9</v>
      </c>
    </row>
    <row r="176" spans="1:10" s="7" customFormat="1" ht="54" x14ac:dyDescent="0.25">
      <c r="A176" s="6">
        <v>132</v>
      </c>
      <c r="B176" s="6" t="s">
        <v>269</v>
      </c>
      <c r="C176" s="6" t="s">
        <v>270</v>
      </c>
      <c r="D176" s="6" t="s">
        <v>568</v>
      </c>
      <c r="E176" s="6" t="s">
        <v>567</v>
      </c>
      <c r="F176" s="6" t="s">
        <v>441</v>
      </c>
      <c r="G176" s="6" t="s">
        <v>920</v>
      </c>
      <c r="H176" s="6" t="s">
        <v>9</v>
      </c>
      <c r="I176" s="6" t="s">
        <v>299</v>
      </c>
      <c r="J176" s="6" t="s">
        <v>9</v>
      </c>
    </row>
    <row r="177" spans="1:10" s="7" customFormat="1" ht="54" x14ac:dyDescent="0.25">
      <c r="A177" s="6">
        <v>133</v>
      </c>
      <c r="B177" s="6" t="s">
        <v>271</v>
      </c>
      <c r="C177" s="6" t="s">
        <v>272</v>
      </c>
      <c r="D177" s="6" t="s">
        <v>569</v>
      </c>
      <c r="E177" s="6">
        <f>82+25</f>
        <v>107</v>
      </c>
      <c r="F177" s="6" t="s">
        <v>310</v>
      </c>
      <c r="G177" s="6" t="s">
        <v>392</v>
      </c>
      <c r="H177" s="6" t="s">
        <v>9</v>
      </c>
      <c r="I177" s="6" t="s">
        <v>299</v>
      </c>
      <c r="J177" s="6" t="s">
        <v>9</v>
      </c>
    </row>
    <row r="178" spans="1:10" s="7" customFormat="1" ht="54" x14ac:dyDescent="0.25">
      <c r="A178" s="6">
        <v>134</v>
      </c>
      <c r="B178" s="6" t="s">
        <v>273</v>
      </c>
      <c r="C178" s="6" t="s">
        <v>274</v>
      </c>
      <c r="D178" s="6" t="s">
        <v>571</v>
      </c>
      <c r="E178" s="6" t="s">
        <v>570</v>
      </c>
      <c r="F178" s="6" t="s">
        <v>441</v>
      </c>
      <c r="G178" s="6" t="s">
        <v>920</v>
      </c>
      <c r="H178" s="6" t="s">
        <v>9</v>
      </c>
      <c r="I178" s="6" t="s">
        <v>299</v>
      </c>
      <c r="J178" s="6" t="s">
        <v>9</v>
      </c>
    </row>
    <row r="179" spans="1:10" s="7" customFormat="1" ht="54" x14ac:dyDescent="0.25">
      <c r="A179" s="6">
        <v>135</v>
      </c>
      <c r="B179" s="6" t="s">
        <v>275</v>
      </c>
      <c r="C179" s="6" t="s">
        <v>276</v>
      </c>
      <c r="D179" s="6" t="s">
        <v>572</v>
      </c>
      <c r="E179" s="6">
        <v>80</v>
      </c>
      <c r="F179" s="6" t="s">
        <v>356</v>
      </c>
      <c r="G179" s="6" t="s">
        <v>311</v>
      </c>
      <c r="H179" s="6" t="s">
        <v>9</v>
      </c>
      <c r="I179" s="6" t="s">
        <v>299</v>
      </c>
      <c r="J179" s="6" t="s">
        <v>9</v>
      </c>
    </row>
    <row r="180" spans="1:10" s="7" customFormat="1" ht="28.5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</row>
    <row r="181" spans="1:10" s="7" customFormat="1" ht="28.5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</row>
    <row r="182" spans="1:10" s="7" customFormat="1" ht="28.5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1:10" s="7" customFormat="1" ht="28.5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</row>
    <row r="184" spans="1:10" s="7" customFormat="1" ht="28.5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</row>
    <row r="185" spans="1:10" s="7" customFormat="1" ht="28.5" x14ac:dyDescent="0.25">
      <c r="A185" s="26"/>
      <c r="C185" s="27" t="s">
        <v>916</v>
      </c>
      <c r="D185" s="27"/>
      <c r="F185" s="27"/>
      <c r="G185" s="27"/>
      <c r="H185" s="27" t="s">
        <v>917</v>
      </c>
      <c r="I185" s="30"/>
    </row>
    <row r="186" spans="1:10" s="7" customFormat="1" ht="28.5" x14ac:dyDescent="0.25">
      <c r="A186" s="26"/>
      <c r="B186" s="26"/>
      <c r="C186" s="27" t="s">
        <v>918</v>
      </c>
      <c r="D186" s="27"/>
      <c r="F186" s="27"/>
      <c r="G186" s="27"/>
      <c r="H186" s="27" t="s">
        <v>919</v>
      </c>
      <c r="I186" s="26"/>
      <c r="J186" s="28"/>
    </row>
    <row r="187" spans="1:10" s="7" customFormat="1" ht="54" x14ac:dyDescent="0.25">
      <c r="A187" s="6">
        <v>136</v>
      </c>
      <c r="B187" s="6" t="s">
        <v>277</v>
      </c>
      <c r="C187" s="6" t="s">
        <v>278</v>
      </c>
      <c r="D187" s="6" t="s">
        <v>528</v>
      </c>
      <c r="E187" s="6" t="s">
        <v>573</v>
      </c>
      <c r="F187" s="6" t="s">
        <v>441</v>
      </c>
      <c r="G187" s="6" t="s">
        <v>920</v>
      </c>
      <c r="H187" s="6" t="s">
        <v>9</v>
      </c>
      <c r="I187" s="6" t="s">
        <v>299</v>
      </c>
      <c r="J187" s="6" t="s">
        <v>9</v>
      </c>
    </row>
    <row r="188" spans="1:10" s="7" customFormat="1" ht="54" x14ac:dyDescent="0.25">
      <c r="A188" s="6">
        <v>137</v>
      </c>
      <c r="B188" s="6" t="s">
        <v>279</v>
      </c>
      <c r="C188" s="6" t="s">
        <v>280</v>
      </c>
      <c r="D188" s="6" t="s">
        <v>574</v>
      </c>
      <c r="E188" s="6">
        <f>94+8</f>
        <v>102</v>
      </c>
      <c r="F188" s="6" t="s">
        <v>341</v>
      </c>
      <c r="G188" s="6" t="s">
        <v>445</v>
      </c>
      <c r="H188" s="6" t="s">
        <v>9</v>
      </c>
      <c r="I188" s="6" t="s">
        <v>299</v>
      </c>
      <c r="J188" s="6" t="s">
        <v>9</v>
      </c>
    </row>
    <row r="189" spans="1:10" s="7" customFormat="1" ht="54" x14ac:dyDescent="0.25">
      <c r="A189" s="6">
        <v>138</v>
      </c>
      <c r="B189" s="6" t="s">
        <v>281</v>
      </c>
      <c r="C189" s="6" t="s">
        <v>282</v>
      </c>
      <c r="D189" s="6" t="s">
        <v>484</v>
      </c>
      <c r="E189" s="6" t="s">
        <v>575</v>
      </c>
      <c r="F189" s="6" t="s">
        <v>441</v>
      </c>
      <c r="G189" s="6" t="s">
        <v>920</v>
      </c>
      <c r="H189" s="6" t="s">
        <v>9</v>
      </c>
      <c r="I189" s="6" t="s">
        <v>299</v>
      </c>
      <c r="J189" s="6" t="s">
        <v>9</v>
      </c>
    </row>
    <row r="190" spans="1:10" s="7" customFormat="1" ht="54" x14ac:dyDescent="0.25">
      <c r="A190" s="6">
        <v>139</v>
      </c>
      <c r="B190" s="6" t="s">
        <v>283</v>
      </c>
      <c r="C190" s="6" t="s">
        <v>284</v>
      </c>
      <c r="D190" s="6" t="s">
        <v>577</v>
      </c>
      <c r="E190" s="6" t="s">
        <v>576</v>
      </c>
      <c r="F190" s="6" t="s">
        <v>441</v>
      </c>
      <c r="G190" s="6" t="s">
        <v>920</v>
      </c>
      <c r="H190" s="6" t="s">
        <v>9</v>
      </c>
      <c r="I190" s="6" t="s">
        <v>299</v>
      </c>
      <c r="J190" s="6" t="s">
        <v>9</v>
      </c>
    </row>
    <row r="191" spans="1:10" s="7" customFormat="1" ht="54" x14ac:dyDescent="0.25">
      <c r="A191" s="6">
        <v>140</v>
      </c>
      <c r="B191" s="6" t="s">
        <v>285</v>
      </c>
      <c r="C191" s="6" t="s">
        <v>286</v>
      </c>
      <c r="D191" s="6" t="s">
        <v>504</v>
      </c>
      <c r="E191" s="6" t="s">
        <v>403</v>
      </c>
      <c r="F191" s="6" t="s">
        <v>441</v>
      </c>
      <c r="G191" s="6" t="s">
        <v>920</v>
      </c>
      <c r="H191" s="6" t="s">
        <v>9</v>
      </c>
      <c r="I191" s="6" t="s">
        <v>299</v>
      </c>
      <c r="J191" s="6" t="s">
        <v>9</v>
      </c>
    </row>
    <row r="192" spans="1:10" s="7" customFormat="1" ht="54" x14ac:dyDescent="0.25">
      <c r="A192" s="6">
        <v>141</v>
      </c>
      <c r="B192" s="6" t="s">
        <v>287</v>
      </c>
      <c r="C192" s="6" t="s">
        <v>288</v>
      </c>
      <c r="D192" s="6" t="s">
        <v>578</v>
      </c>
      <c r="E192" s="6">
        <f>161+220</f>
        <v>381</v>
      </c>
      <c r="F192" s="6" t="s">
        <v>318</v>
      </c>
      <c r="G192" s="6" t="s">
        <v>337</v>
      </c>
      <c r="H192" s="6" t="s">
        <v>9</v>
      </c>
      <c r="I192" s="6" t="s">
        <v>299</v>
      </c>
      <c r="J192" s="6" t="s">
        <v>9</v>
      </c>
    </row>
    <row r="193" spans="1:10" s="7" customFormat="1" ht="54" x14ac:dyDescent="0.25">
      <c r="A193" s="6">
        <v>142</v>
      </c>
      <c r="B193" s="6" t="s">
        <v>289</v>
      </c>
      <c r="C193" s="6" t="s">
        <v>290</v>
      </c>
      <c r="D193" s="6" t="s">
        <v>579</v>
      </c>
      <c r="E193" s="6" t="s">
        <v>601</v>
      </c>
      <c r="F193" s="6" t="s">
        <v>441</v>
      </c>
      <c r="G193" s="6" t="s">
        <v>920</v>
      </c>
      <c r="H193" s="6" t="s">
        <v>9</v>
      </c>
      <c r="I193" s="6" t="s">
        <v>299</v>
      </c>
      <c r="J193" s="6" t="s">
        <v>9</v>
      </c>
    </row>
    <row r="194" spans="1:10" s="7" customFormat="1" ht="54" x14ac:dyDescent="0.25">
      <c r="A194" s="6">
        <v>143</v>
      </c>
      <c r="B194" s="6" t="s">
        <v>291</v>
      </c>
      <c r="C194" s="6" t="s">
        <v>292</v>
      </c>
      <c r="D194" s="6" t="s">
        <v>533</v>
      </c>
      <c r="E194" s="6" t="s">
        <v>602</v>
      </c>
      <c r="F194" s="6" t="s">
        <v>441</v>
      </c>
      <c r="G194" s="6" t="s">
        <v>920</v>
      </c>
      <c r="H194" s="6" t="s">
        <v>9</v>
      </c>
      <c r="I194" s="6" t="s">
        <v>299</v>
      </c>
      <c r="J194" s="6" t="s">
        <v>9</v>
      </c>
    </row>
    <row r="195" spans="1:10" s="7" customFormat="1" ht="54" x14ac:dyDescent="0.25">
      <c r="A195" s="6">
        <v>144</v>
      </c>
      <c r="B195" s="6" t="s">
        <v>293</v>
      </c>
      <c r="C195" s="6" t="s">
        <v>294</v>
      </c>
      <c r="D195" s="6" t="s">
        <v>486</v>
      </c>
      <c r="E195" s="6" t="s">
        <v>373</v>
      </c>
      <c r="F195" s="6" t="s">
        <v>441</v>
      </c>
      <c r="G195" s="6" t="s">
        <v>920</v>
      </c>
      <c r="H195" s="6" t="s">
        <v>9</v>
      </c>
      <c r="I195" s="6" t="s">
        <v>299</v>
      </c>
      <c r="J195" s="6" t="s">
        <v>9</v>
      </c>
    </row>
    <row r="196" spans="1:10" s="7" customFormat="1" ht="54" x14ac:dyDescent="0.25">
      <c r="A196" s="6">
        <v>145</v>
      </c>
      <c r="B196" s="6" t="s">
        <v>295</v>
      </c>
      <c r="C196" s="6" t="s">
        <v>296</v>
      </c>
      <c r="D196" s="6" t="s">
        <v>486</v>
      </c>
      <c r="E196" s="6" t="s">
        <v>373</v>
      </c>
      <c r="F196" s="6" t="s">
        <v>441</v>
      </c>
      <c r="G196" s="6" t="s">
        <v>920</v>
      </c>
      <c r="H196" s="6" t="s">
        <v>9</v>
      </c>
      <c r="I196" s="6" t="s">
        <v>299</v>
      </c>
      <c r="J196" s="6" t="s">
        <v>9</v>
      </c>
    </row>
    <row r="197" spans="1:10" s="7" customFormat="1" ht="54" x14ac:dyDescent="0.25">
      <c r="A197" s="6">
        <v>146</v>
      </c>
      <c r="B197" s="6" t="s">
        <v>297</v>
      </c>
      <c r="C197" s="6" t="s">
        <v>298</v>
      </c>
      <c r="D197" s="6" t="s">
        <v>470</v>
      </c>
      <c r="E197" s="6" t="s">
        <v>349</v>
      </c>
      <c r="F197" s="6" t="s">
        <v>441</v>
      </c>
      <c r="G197" s="6" t="s">
        <v>920</v>
      </c>
      <c r="H197" s="6" t="s">
        <v>9</v>
      </c>
      <c r="I197" s="6" t="s">
        <v>299</v>
      </c>
      <c r="J197" s="6" t="s">
        <v>9</v>
      </c>
    </row>
    <row r="198" spans="1:10" s="7" customFormat="1" ht="28.5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</row>
    <row r="199" spans="1:10" s="7" customFormat="1" ht="28.5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0" s="7" customFormat="1" ht="28.5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</row>
    <row r="201" spans="1:10" s="7" customFormat="1" ht="28.5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</row>
    <row r="202" spans="1:10" s="7" customFormat="1" ht="28.5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</row>
    <row r="203" spans="1:10" s="7" customFormat="1" ht="28.5" x14ac:dyDescent="0.25">
      <c r="A203" s="26"/>
      <c r="C203" s="27" t="s">
        <v>916</v>
      </c>
      <c r="D203" s="27"/>
      <c r="F203" s="27"/>
      <c r="G203" s="27"/>
      <c r="H203" s="27" t="s">
        <v>917</v>
      </c>
      <c r="I203" s="30"/>
    </row>
    <row r="204" spans="1:10" s="7" customFormat="1" ht="28.5" x14ac:dyDescent="0.25">
      <c r="A204" s="26"/>
      <c r="B204" s="26"/>
      <c r="C204" s="27" t="s">
        <v>918</v>
      </c>
      <c r="D204" s="27"/>
      <c r="F204" s="27"/>
      <c r="G204" s="27"/>
      <c r="H204" s="27" t="s">
        <v>919</v>
      </c>
      <c r="I204" s="26"/>
      <c r="J204" s="28"/>
    </row>
  </sheetData>
  <mergeCells count="1">
    <mergeCell ref="A1:J1"/>
  </mergeCells>
  <conditionalFormatting sqref="I132 I106 I79 I53 I27">
    <cfRule type="expression" dxfId="7" priority="25">
      <formula>#REF!="SC"</formula>
    </cfRule>
    <cfRule type="expression" dxfId="6" priority="26">
      <formula>#REF!="ST"</formula>
    </cfRule>
  </conditionalFormatting>
  <conditionalFormatting sqref="I158">
    <cfRule type="expression" dxfId="5" priority="5">
      <formula>#REF!="SC"</formula>
    </cfRule>
    <cfRule type="expression" dxfId="4" priority="6">
      <formula>#REF!="ST"</formula>
    </cfRule>
  </conditionalFormatting>
  <conditionalFormatting sqref="I185">
    <cfRule type="expression" dxfId="3" priority="3">
      <formula>#REF!="SC"</formula>
    </cfRule>
    <cfRule type="expression" dxfId="2" priority="4">
      <formula>#REF!="ST"</formula>
    </cfRule>
  </conditionalFormatting>
  <conditionalFormatting sqref="I203">
    <cfRule type="expression" dxfId="1" priority="1">
      <formula>#REF!="SC"</formula>
    </cfRule>
    <cfRule type="expression" dxfId="0" priority="2">
      <formula>#REF!="ST"</formula>
    </cfRule>
  </conditionalFormatting>
  <printOptions horizontalCentered="1"/>
  <pageMargins left="0" right="0" top="0.25" bottom="0" header="0.196850393700787" footer="0.196850393700787"/>
  <pageSetup paperSize="9" scale="40" orientation="landscape" r:id="rId1"/>
  <rowBreaks count="7" manualBreakCount="7">
    <brk id="28" max="9" man="1"/>
    <brk id="54" max="9" man="1"/>
    <brk id="80" max="9" man="1"/>
    <brk id="107" max="9" man="1"/>
    <brk id="133" max="9" man="1"/>
    <brk id="159" max="9" man="1"/>
    <brk id="2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Eng(Account)</vt:lpstr>
      <vt:lpstr>Kannada(Account)</vt:lpstr>
      <vt:lpstr>Kannada(Tech)</vt:lpstr>
      <vt:lpstr>Eng (Tech)</vt:lpstr>
      <vt:lpstr>'Eng (Tech)'!Print_Area</vt:lpstr>
      <vt:lpstr>'Eng(Account)'!Print_Area</vt:lpstr>
      <vt:lpstr>'Kannada(Account)'!Print_Area</vt:lpstr>
      <vt:lpstr>'Kannada(Tech)'!Print_Area</vt:lpstr>
      <vt:lpstr>'Eng (Tech)'!Print_Titles</vt:lpstr>
      <vt:lpstr>'Eng(Account)'!Print_Titles</vt:lpstr>
      <vt:lpstr>'Kannada(Account)'!Print_Titles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JE(T)</dc:creator>
  <cp:lastModifiedBy>Windows User</cp:lastModifiedBy>
  <cp:lastPrinted>2020-08-26T05:21:11Z</cp:lastPrinted>
  <dcterms:created xsi:type="dcterms:W3CDTF">2019-05-04T04:58:02Z</dcterms:created>
  <dcterms:modified xsi:type="dcterms:W3CDTF">2020-10-07T11:11:15Z</dcterms:modified>
</cp:coreProperties>
</file>